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X:\01-Dome\01-16-Iepirkumu-birojs\PI\Konkursi\2026\38_Ezeru ielas labiekārtojums\5_Nolikums\"/>
    </mc:Choice>
  </mc:AlternateContent>
  <xr:revisionPtr revIDLastSave="0" documentId="13_ncr:1_{07CF30DE-23F3-4EAE-A124-A665E312461E}" xr6:coauthVersionLast="47" xr6:coauthVersionMax="47" xr10:uidLastSave="{00000000-0000-0000-0000-000000000000}"/>
  <bookViews>
    <workbookView xWindow="28680" yWindow="-120" windowWidth="29040" windowHeight="15840" tabRatio="896" activeTab="1" xr2:uid="{00000000-000D-0000-FFFF-FFFF00000000}"/>
  </bookViews>
  <sheets>
    <sheet name="Būvn_koptame" sheetId="21" r:id="rId1"/>
    <sheet name="Kopsav_" sheetId="1" r:id="rId2"/>
    <sheet name="1_VISPĀRĒJIE BŪVDARBI" sheetId="38" r:id="rId3"/>
  </sheets>
  <definedNames>
    <definedName name="_xlnm.Print_Area" localSheetId="1">Kopsav_!$A$1:$I$23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7" i="1" l="1"/>
  <c r="E15" i="1"/>
  <c r="E14" i="1"/>
  <c r="E16" i="1"/>
  <c r="F11" i="1"/>
  <c r="F13" i="1" s="1"/>
  <c r="E11" i="1"/>
  <c r="E13" i="1" s="1"/>
  <c r="N14" i="38"/>
  <c r="M14" i="38"/>
  <c r="L14" i="38"/>
  <c r="K14" i="38"/>
  <c r="J14" i="38"/>
  <c r="G14" i="38"/>
  <c r="O42" i="38"/>
  <c r="O45" i="38"/>
  <c r="J15" i="38"/>
  <c r="J19" i="38"/>
  <c r="J20" i="38"/>
  <c r="J24" i="38"/>
  <c r="J27" i="38"/>
  <c r="J28" i="38"/>
  <c r="J31" i="38"/>
  <c r="J32" i="38"/>
  <c r="J35" i="38"/>
  <c r="J36" i="38"/>
  <c r="J39" i="38"/>
  <c r="J40" i="38"/>
  <c r="J44" i="38"/>
  <c r="G47" i="38"/>
  <c r="J47" i="38" s="1"/>
  <c r="G18" i="38"/>
  <c r="J18" i="38" s="1"/>
  <c r="G19" i="38"/>
  <c r="G20" i="38"/>
  <c r="G21" i="38"/>
  <c r="J21" i="38" s="1"/>
  <c r="G22" i="38"/>
  <c r="J22" i="38" s="1"/>
  <c r="G24" i="38"/>
  <c r="G25" i="38"/>
  <c r="J25" i="38" s="1"/>
  <c r="G27" i="38"/>
  <c r="G28" i="38"/>
  <c r="G29" i="38"/>
  <c r="J29" i="38" s="1"/>
  <c r="G30" i="38"/>
  <c r="J30" i="38" s="1"/>
  <c r="G31" i="38"/>
  <c r="G32" i="38"/>
  <c r="G33" i="38"/>
  <c r="J33" i="38" s="1"/>
  <c r="G34" i="38"/>
  <c r="J34" i="38" s="1"/>
  <c r="G35" i="38"/>
  <c r="G36" i="38"/>
  <c r="G38" i="38"/>
  <c r="J38" i="38" s="1"/>
  <c r="G39" i="38"/>
  <c r="G40" i="38"/>
  <c r="G41" i="38"/>
  <c r="J41" i="38" s="1"/>
  <c r="G43" i="38"/>
  <c r="J43" i="38" s="1"/>
  <c r="G44" i="38"/>
  <c r="G46" i="38"/>
  <c r="J46" i="38" s="1"/>
  <c r="G17" i="38"/>
  <c r="J17" i="38" s="1"/>
  <c r="G15" i="38"/>
  <c r="M48" i="38" l="1"/>
  <c r="G11" i="1" s="1"/>
  <c r="O14" i="38"/>
  <c r="K15" i="38"/>
  <c r="K48" i="38" s="1"/>
  <c r="I11" i="1" s="1"/>
  <c r="N47" i="38"/>
  <c r="M47" i="38"/>
  <c r="L47" i="38"/>
  <c r="K47" i="38"/>
  <c r="N46" i="38"/>
  <c r="M46" i="38"/>
  <c r="L46" i="38"/>
  <c r="K46" i="38"/>
  <c r="N44" i="38"/>
  <c r="M44" i="38"/>
  <c r="L44" i="38"/>
  <c r="K44" i="38"/>
  <c r="N43" i="38"/>
  <c r="M43" i="38"/>
  <c r="L43" i="38"/>
  <c r="K43" i="38"/>
  <c r="N41" i="38"/>
  <c r="M41" i="38"/>
  <c r="L41" i="38"/>
  <c r="K41" i="38"/>
  <c r="N40" i="38"/>
  <c r="M40" i="38"/>
  <c r="L40" i="38"/>
  <c r="K40" i="38"/>
  <c r="N39" i="38"/>
  <c r="M39" i="38"/>
  <c r="L39" i="38"/>
  <c r="K39" i="38"/>
  <c r="N38" i="38"/>
  <c r="M38" i="38"/>
  <c r="L38" i="38"/>
  <c r="K38" i="38"/>
  <c r="N36" i="38"/>
  <c r="M36" i="38"/>
  <c r="L36" i="38"/>
  <c r="K36" i="38"/>
  <c r="N35" i="38"/>
  <c r="M35" i="38"/>
  <c r="L35" i="38"/>
  <c r="K35" i="38"/>
  <c r="N34" i="38"/>
  <c r="M34" i="38"/>
  <c r="L34" i="38"/>
  <c r="K34" i="38"/>
  <c r="N33" i="38"/>
  <c r="M33" i="38"/>
  <c r="L33" i="38"/>
  <c r="K33" i="38"/>
  <c r="N32" i="38"/>
  <c r="M32" i="38"/>
  <c r="L32" i="38"/>
  <c r="K32" i="38"/>
  <c r="N31" i="38"/>
  <c r="M31" i="38"/>
  <c r="L31" i="38"/>
  <c r="K31" i="38"/>
  <c r="N30" i="38"/>
  <c r="M30" i="38"/>
  <c r="L30" i="38"/>
  <c r="K30" i="38"/>
  <c r="N29" i="38"/>
  <c r="M29" i="38"/>
  <c r="L29" i="38"/>
  <c r="K29" i="38"/>
  <c r="N28" i="38"/>
  <c r="M28" i="38"/>
  <c r="L28" i="38"/>
  <c r="K28" i="38"/>
  <c r="N27" i="38"/>
  <c r="M27" i="38"/>
  <c r="L27" i="38"/>
  <c r="K27" i="38"/>
  <c r="N25" i="38"/>
  <c r="M25" i="38"/>
  <c r="L25" i="38"/>
  <c r="K25" i="38"/>
  <c r="N24" i="38"/>
  <c r="M24" i="38"/>
  <c r="L24" i="38"/>
  <c r="K24" i="38"/>
  <c r="N22" i="38"/>
  <c r="M22" i="38"/>
  <c r="L22" i="38"/>
  <c r="K22" i="38"/>
  <c r="N21" i="38"/>
  <c r="M21" i="38"/>
  <c r="L21" i="38"/>
  <c r="K21" i="38"/>
  <c r="N20" i="38"/>
  <c r="M20" i="38"/>
  <c r="L20" i="38"/>
  <c r="K20" i="38"/>
  <c r="N19" i="38"/>
  <c r="M19" i="38"/>
  <c r="L19" i="38"/>
  <c r="K19" i="38"/>
  <c r="N18" i="38"/>
  <c r="M18" i="38"/>
  <c r="L18" i="38"/>
  <c r="K18" i="38"/>
  <c r="N17" i="38"/>
  <c r="M17" i="38"/>
  <c r="L17" i="38"/>
  <c r="K17" i="38"/>
  <c r="N15" i="38"/>
  <c r="N48" i="38" s="1"/>
  <c r="H11" i="1" s="1"/>
  <c r="M15" i="38"/>
  <c r="L15" i="38"/>
  <c r="L48" i="38" s="1"/>
  <c r="O39" i="38" l="1"/>
  <c r="O40" i="38"/>
  <c r="O41" i="38"/>
  <c r="O43" i="38"/>
  <c r="O44" i="38"/>
  <c r="O46" i="38"/>
  <c r="O47" i="38"/>
  <c r="O24" i="38"/>
  <c r="O34" i="38"/>
  <c r="O20" i="38"/>
  <c r="O25" i="38"/>
  <c r="O27" i="38"/>
  <c r="O29" i="38"/>
  <c r="O30" i="38"/>
  <c r="O31" i="38"/>
  <c r="O32" i="38"/>
  <c r="O15" i="38"/>
  <c r="O19" i="38"/>
  <c r="O21" i="38"/>
  <c r="O28" i="38"/>
  <c r="O38" i="38"/>
  <c r="O17" i="38"/>
  <c r="O22" i="38"/>
  <c r="O33" i="38"/>
  <c r="O35" i="38"/>
  <c r="O18" i="38"/>
  <c r="O36" i="38"/>
  <c r="O48" i="38" l="1"/>
  <c r="O9" i="38" s="1"/>
  <c r="G13" i="1"/>
  <c r="H13" i="1"/>
  <c r="I13" i="1"/>
  <c r="D10" i="21" l="1"/>
  <c r="D11" i="21" s="1"/>
  <c r="D13" i="21" s="1"/>
  <c r="D14" i="21" s="1"/>
  <c r="D15" i="21" s="1"/>
  <c r="D16" i="21" s="1"/>
</calcChain>
</file>

<file path=xl/sharedStrings.xml><?xml version="1.0" encoding="utf-8"?>
<sst xmlns="http://schemas.openxmlformats.org/spreadsheetml/2006/main" count="173" uniqueCount="131">
  <si>
    <t>Būves nosaukums</t>
  </si>
  <si>
    <t>Objekta adrese</t>
  </si>
  <si>
    <t>Nr. p. k.</t>
  </si>
  <si>
    <t>Objekta nosaukums</t>
  </si>
  <si>
    <t>Kopā</t>
  </si>
  <si>
    <t>Finanšu rezerve neparedzētiem darbiem (5%)</t>
  </si>
  <si>
    <t>PVN (21%)</t>
  </si>
  <si>
    <t>Pavisam būvniecības izmaksas</t>
  </si>
  <si>
    <t>Kopsavilkuma aprēķini par darbu vai konstruktīvo elementu veidiem</t>
  </si>
  <si>
    <t>Kopējā darbietilpība, c/h</t>
  </si>
  <si>
    <t>Tāme sastādīta</t>
  </si>
  <si>
    <t>Kods, tāmes Nr.</t>
  </si>
  <si>
    <t>Darba veids vai konstruktīvā elementa nosaukums</t>
  </si>
  <si>
    <t>Tai skaitā</t>
  </si>
  <si>
    <t>Darbietilpība (c/h)</t>
  </si>
  <si>
    <t>t.sk. darba aizsardzība</t>
  </si>
  <si>
    <t>Pavisam kopā</t>
  </si>
  <si>
    <t>Vienības izmaksas</t>
  </si>
  <si>
    <t>Kopā uz visu apjomu</t>
  </si>
  <si>
    <t>laika norma (c/h)</t>
  </si>
  <si>
    <t>darba alga (EUR)</t>
  </si>
  <si>
    <t>materiāli (EUR)</t>
  </si>
  <si>
    <t>mehānismi (EUR)</t>
  </si>
  <si>
    <t>darbietilpība (c/h)</t>
  </si>
  <si>
    <t>m</t>
  </si>
  <si>
    <t>Nr.1</t>
  </si>
  <si>
    <t>Objekta izmaksas (EUR)</t>
  </si>
  <si>
    <t>Būvniecības koptāme</t>
  </si>
  <si>
    <t>Kopā ar finanšu rezervi neparedzētiem darbiem :</t>
  </si>
  <si>
    <t>Būvdarbu nosaukums</t>
  </si>
  <si>
    <t>Daudzums</t>
  </si>
  <si>
    <t xml:space="preserve">Tāmes izmaksas </t>
  </si>
  <si>
    <t>Būvdarbi</t>
  </si>
  <si>
    <t>Seguma nomaiņa Ezeru ielā, Jūrmalā 1. Kārta</t>
  </si>
  <si>
    <t>Tāme sastādīta 2026.gada __. ____</t>
  </si>
  <si>
    <t>Ezeru ielas peldvietas infrastruktūras atjaunošanai un labiekārtošanai, Jūrmalā 1. Kārta</t>
  </si>
  <si>
    <t xml:space="preserve">Sagatavoja     </t>
  </si>
  <si>
    <t>Datums</t>
  </si>
  <si>
    <t>Jūrmala, Ezera ielas peldvieta</t>
  </si>
  <si>
    <t>Nr. p.k.</t>
  </si>
  <si>
    <r>
      <t>darba samaksas likme (</t>
    </r>
    <r>
      <rPr>
        <b/>
        <i/>
        <sz val="10"/>
        <color indexed="8"/>
        <rFont val="Times New Roman"/>
        <family val="1"/>
      </rPr>
      <t>euro</t>
    </r>
    <r>
      <rPr>
        <b/>
        <sz val="10"/>
        <color indexed="8"/>
        <rFont val="Times New Roman"/>
        <family val="1"/>
      </rPr>
      <t>/h)</t>
    </r>
  </si>
  <si>
    <t>darba alga</t>
  </si>
  <si>
    <t>mehānismi</t>
  </si>
  <si>
    <t>kopā</t>
  </si>
  <si>
    <t>summa</t>
  </si>
  <si>
    <t xml:space="preserve">1. </t>
  </si>
  <si>
    <t>Būvlaukuma ierīkošana</t>
  </si>
  <si>
    <t>1.1</t>
  </si>
  <si>
    <t>Būvžoga uzstādīšana, noņemšana</t>
  </si>
  <si>
    <t>1.2</t>
  </si>
  <si>
    <t>Būvtāfeles uzstādīšana</t>
  </si>
  <si>
    <t>kpl.</t>
  </si>
  <si>
    <t>2.</t>
  </si>
  <si>
    <t>Zemes darbi, demontāža</t>
  </si>
  <si>
    <t>2.1</t>
  </si>
  <si>
    <t>Esošo solu demontāža, izvešana uz būvuzņēmēja atbērtni, skat. GP-1.1</t>
  </si>
  <si>
    <t>gb.</t>
  </si>
  <si>
    <t>2.2</t>
  </si>
  <si>
    <t>Esošo piknika vietu un to nojumes demontāža, izvešana uz būvuzņēmēja atbērtni</t>
  </si>
  <si>
    <t>2.3</t>
  </si>
  <si>
    <t>Esošo norobežojošo stabiņu demontāža, izvešana uz būvuzņēmēja atbērtni</t>
  </si>
  <si>
    <t>2.4</t>
  </si>
  <si>
    <t>Zāliena atjaunošana h-15cm demontēto piknika zonu vietās</t>
  </si>
  <si>
    <r>
      <t>m</t>
    </r>
    <r>
      <rPr>
        <vertAlign val="superscript"/>
        <sz val="12"/>
        <color indexed="8"/>
        <rFont val="Times New Roman"/>
        <family val="1"/>
      </rPr>
      <t>2</t>
    </r>
  </si>
  <si>
    <t>2.5</t>
  </si>
  <si>
    <t xml:space="preserve">Skalotas smilts sgumu piebēršana vietās pie pontona uzejām, fr.0-2mm h-30cm </t>
  </si>
  <si>
    <t>2.6</t>
  </si>
  <si>
    <t>Blietēts drupinātas grants/šķembu maisījums (fr.0-16) pie ponotona uzzejām, skat TS-L-2</t>
  </si>
  <si>
    <t>3.</t>
  </si>
  <si>
    <t>Iebrauktuves zona</t>
  </si>
  <si>
    <t>3.1</t>
  </si>
  <si>
    <t>Iebrauktuves izveide, šķembošana aplūstošā vietā pie norobežojošiem stabiem, skat TS-L-2</t>
  </si>
  <si>
    <t>3.2</t>
  </si>
  <si>
    <t>Norobežojošie stabiņi piegāde, uzstādīšana</t>
  </si>
  <si>
    <t>4.</t>
  </si>
  <si>
    <t>Labiekārtojuma elementu uzstādīšana</t>
  </si>
  <si>
    <t>4.1</t>
  </si>
  <si>
    <t>Sols ar atzveltni un roku balstiem (TS-L-1.1)</t>
  </si>
  <si>
    <t>4.2</t>
  </si>
  <si>
    <t>Sols ar atzveltni, bez roku balstiem (TS-L-1.1)</t>
  </si>
  <si>
    <t>4.3</t>
  </si>
  <si>
    <t>Sola komplekts (TS-L-1.2)</t>
  </si>
  <si>
    <t>4.4</t>
  </si>
  <si>
    <t>Piknika galda komplekts (TS-L-1.3)</t>
  </si>
  <si>
    <t>4.5</t>
  </si>
  <si>
    <t>Piknika galda komplekts ar nojumi (TS-L-1.4)</t>
  </si>
  <si>
    <t>4.6</t>
  </si>
  <si>
    <t>Glābšanas riņķis ar striķi piegāde</t>
  </si>
  <si>
    <t>4.7</t>
  </si>
  <si>
    <t>Glābšanas riņķa turērātjs piegāde, uzstādīšana</t>
  </si>
  <si>
    <t>4.8</t>
  </si>
  <si>
    <t>Glābšanas riņķu stenda un info zīmes piegāde, uzstādīšana (TS-L-1.5)</t>
  </si>
  <si>
    <t>4.9</t>
  </si>
  <si>
    <t>Pārģērbšanās kabīne</t>
  </si>
  <si>
    <t>4.10</t>
  </si>
  <si>
    <t>informācijas stenda plāksnes pie iebrauktuves nomaiņa;</t>
  </si>
  <si>
    <t>5.</t>
  </si>
  <si>
    <t>Esošā pontona uzlabošana</t>
  </si>
  <si>
    <t>5.1</t>
  </si>
  <si>
    <t xml:space="preserve">Pontona papildināšana ar pārejas platformu - taku  (6x1.2m) </t>
  </si>
  <si>
    <t>5.2</t>
  </si>
  <si>
    <t xml:space="preserve">Pontona papildināšana ar pieturēšanās margām </t>
  </si>
  <si>
    <t>5.3</t>
  </si>
  <si>
    <t xml:space="preserve">Pontona papildināšana ar laivas piestātni </t>
  </si>
  <si>
    <t>5.4</t>
  </si>
  <si>
    <t>Laivu piestātnes savienojošo šķērsbalsta piegāde, uzstādīšana</t>
  </si>
  <si>
    <t>6.</t>
  </si>
  <si>
    <t>Jauna pontona izveide</t>
  </si>
  <si>
    <t>6.1</t>
  </si>
  <si>
    <t>Pontons 37.2m2 ar Linax klāju, EPS pildīti pludi</t>
  </si>
  <si>
    <t>6.2</t>
  </si>
  <si>
    <t>Margas un soliņš pontonam</t>
  </si>
  <si>
    <t>7.</t>
  </si>
  <si>
    <t>Nobeiguma darbi</t>
  </si>
  <si>
    <t>7.1</t>
  </si>
  <si>
    <t>Zāliena sēšana, auglīgā augsne 15cm</t>
  </si>
  <si>
    <t>m2</t>
  </si>
  <si>
    <t>7.2</t>
  </si>
  <si>
    <t>Izpilduzmērījums</t>
  </si>
  <si>
    <t>kpl</t>
  </si>
  <si>
    <t>Tiešās izmaksas kopā (t.sk. uzņēmuma sociālais nodoklis 23.59 %)</t>
  </si>
  <si>
    <t>Piezīmes:
1. Materiālu apjomi doti sablīvētā veidā.
2. Būvdarbu veicējam jāvērtē visi nepieciešamie darbi, materiāli, būvmašīnas un transports, bez kā nevarētu būt iespējama darba daudzumu sarakstā minēto darbu tehnoloģiski pareiza, Pasūtītāja prasībām atbilstoša izpilde pilnā apjomā.
3.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4. Materiālus ir iespējams nomainīt uz ekvivalentiem, ja būvdarbu veicējs uzņemas pilnu atbildību par nepieciešamo nestspējas un citu projektā ietverto rādītāju un parametru sasniegšanu.
5. Būvdarbu apjomus skatīt kopā ar būvprojekta dokumentāciju – rasējumiem, tehniskajiem risinājumiem, tehniskajām specifikācijām, skaidrojošo aprakstu un pielikumiem.</t>
  </si>
  <si>
    <t>Ezera ielas peldvieta - 1.KĀRTA</t>
  </si>
  <si>
    <t>VISPĀRĒJIE BŪVDARBI</t>
  </si>
  <si>
    <t>Lokālā tāme Nr.1</t>
  </si>
  <si>
    <t xml:space="preserve">Sagatavoja    </t>
  </si>
  <si>
    <t>Mērvienība</t>
  </si>
  <si>
    <t>būvizstrādājumi</t>
  </si>
  <si>
    <t>Virsizdevumi</t>
  </si>
  <si>
    <t>Peļņa</t>
  </si>
  <si>
    <t>Tāmes izmaksas (EUR bez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</si>
</sst>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0"/>
      <name val="Arial"/>
      <charset val="186"/>
    </font>
    <font>
      <sz val="11"/>
      <color theme="1"/>
      <name val="Calibri"/>
      <family val="2"/>
      <charset val="186"/>
      <scheme val="minor"/>
    </font>
    <font>
      <sz val="8"/>
      <name val="Arial"/>
      <family val="2"/>
      <charset val="186"/>
    </font>
    <font>
      <sz val="12"/>
      <name val="Times New Roman"/>
      <family val="1"/>
      <charset val="186"/>
    </font>
    <font>
      <b/>
      <sz val="14"/>
      <name val="Times New Roman"/>
      <family val="1"/>
      <charset val="186"/>
    </font>
    <font>
      <b/>
      <sz val="12"/>
      <name val="Times New Roman"/>
      <family val="1"/>
      <charset val="186"/>
    </font>
    <font>
      <b/>
      <sz val="11"/>
      <name val="Times New Roman"/>
      <family val="1"/>
      <charset val="186"/>
    </font>
    <font>
      <sz val="10"/>
      <name val="Times New Roman"/>
      <family val="1"/>
      <charset val="186"/>
    </font>
    <font>
      <sz val="11"/>
      <name val="Times New Roman"/>
      <family val="1"/>
      <charset val="186"/>
    </font>
    <font>
      <b/>
      <sz val="10"/>
      <name val="Times New Roman"/>
      <family val="1"/>
      <charset val="186"/>
    </font>
    <font>
      <sz val="10"/>
      <name val="Arial"/>
      <family val="2"/>
      <charset val="186"/>
    </font>
    <font>
      <b/>
      <sz val="15"/>
      <name val="Times New Roman"/>
      <family val="1"/>
      <charset val="186"/>
    </font>
    <font>
      <b/>
      <sz val="11"/>
      <color rgb="FF3F3F3F"/>
      <name val="Calibri"/>
      <family val="2"/>
      <charset val="186"/>
      <scheme val="minor"/>
    </font>
    <font>
      <i/>
      <sz val="11"/>
      <name val="Times New Roman"/>
      <family val="1"/>
      <charset val="186"/>
    </font>
    <font>
      <b/>
      <sz val="10"/>
      <color rgb="FF3F3F3F"/>
      <name val="Times New Roman"/>
      <family val="1"/>
      <charset val="186"/>
    </font>
    <font>
      <sz val="10"/>
      <name val="Helv"/>
    </font>
    <font>
      <b/>
      <sz val="10"/>
      <color indexed="8"/>
      <name val="Times New Roman"/>
      <family val="1"/>
    </font>
    <font>
      <b/>
      <i/>
      <sz val="10"/>
      <color indexed="8"/>
      <name val="Times New Roman"/>
      <family val="1"/>
    </font>
    <font>
      <b/>
      <sz val="12"/>
      <color indexed="8"/>
      <name val="Times New Roman"/>
      <family val="1"/>
      <charset val="186"/>
    </font>
    <font>
      <b/>
      <sz val="12"/>
      <color rgb="FF000000"/>
      <name val="Times New Roman"/>
      <family val="1"/>
    </font>
    <font>
      <sz val="12"/>
      <color indexed="8"/>
      <name val="Times New Roman"/>
      <family val="1"/>
      <charset val="186"/>
    </font>
    <font>
      <sz val="12"/>
      <color theme="1"/>
      <name val="Times New Roman"/>
      <family val="1"/>
      <charset val="186"/>
    </font>
    <font>
      <sz val="12"/>
      <color theme="1"/>
      <name val="Times New Roman"/>
      <family val="1"/>
    </font>
    <font>
      <b/>
      <sz val="11"/>
      <color indexed="8"/>
      <name val="Times New Roman"/>
      <family val="1"/>
    </font>
    <font>
      <b/>
      <sz val="12"/>
      <color theme="1"/>
      <name val="Times New Roman"/>
      <family val="1"/>
    </font>
    <font>
      <sz val="11"/>
      <color theme="1"/>
      <name val="Times New Roman"/>
      <family val="1"/>
    </font>
    <font>
      <sz val="11"/>
      <color indexed="8"/>
      <name val="Times New Roman"/>
      <family val="1"/>
      <charset val="186"/>
    </font>
    <font>
      <vertAlign val="superscript"/>
      <sz val="12"/>
      <color indexed="8"/>
      <name val="Times New Roman"/>
      <family val="1"/>
    </font>
    <font>
      <sz val="11"/>
      <color indexed="8"/>
      <name val="Times New Roman"/>
      <family val="1"/>
    </font>
    <font>
      <b/>
      <sz val="11"/>
      <color indexed="8"/>
      <name val="Times New Roman"/>
      <family val="1"/>
      <charset val="186"/>
    </font>
    <font>
      <b/>
      <sz val="12"/>
      <color theme="1"/>
      <name val="Times New Roman"/>
      <family val="1"/>
      <charset val="186"/>
    </font>
    <font>
      <sz val="12"/>
      <name val="Times New Roman"/>
      <family val="1"/>
    </font>
    <font>
      <sz val="11"/>
      <name val="Times New Roman"/>
      <family val="1"/>
    </font>
    <font>
      <sz val="9"/>
      <name val="Times New Roman"/>
      <family val="1"/>
    </font>
    <font>
      <sz val="10"/>
      <name val="Arial Narrow"/>
      <family val="2"/>
    </font>
    <font>
      <u/>
      <sz val="11"/>
      <color indexed="8"/>
      <name val="Times New Roman"/>
      <family val="1"/>
    </font>
    <font>
      <b/>
      <sz val="11"/>
      <name val="Times New Roman"/>
      <family val="1"/>
    </font>
    <font>
      <sz val="9"/>
      <name val="Times New Roman"/>
      <family val="1"/>
      <charset val="186"/>
    </font>
    <font>
      <i/>
      <sz val="9"/>
      <name val="Times New Roman"/>
      <family val="1"/>
      <charset val="186"/>
    </font>
    <font>
      <b/>
      <i/>
      <sz val="11"/>
      <name val="Times New Roman"/>
      <family val="1"/>
      <charset val="186"/>
    </font>
  </fonts>
  <fills count="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right style="medium">
        <color indexed="64"/>
      </right>
      <top/>
      <bottom/>
      <diagonal/>
    </border>
    <border>
      <left style="thin">
        <color indexed="64"/>
      </left>
      <right style="thin">
        <color indexed="64"/>
      </right>
      <top style="thin">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top style="medium">
        <color indexed="64"/>
      </top>
      <bottom/>
      <diagonal/>
    </border>
    <border>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s>
  <cellStyleXfs count="6">
    <xf numFmtId="0" fontId="0" fillId="0" borderId="0">
      <alignment vertical="center"/>
    </xf>
    <xf numFmtId="0" fontId="12" fillId="4" borderId="8" applyNumberFormat="0" applyAlignment="0" applyProtection="0"/>
    <xf numFmtId="0" fontId="1" fillId="0" borderId="0"/>
    <xf numFmtId="0" fontId="15" fillId="0" borderId="0"/>
    <xf numFmtId="0" fontId="10" fillId="0" borderId="0"/>
    <xf numFmtId="0" fontId="10" fillId="0" borderId="0"/>
  </cellStyleXfs>
  <cellXfs count="126">
    <xf numFmtId="0" fontId="0" fillId="0" borderId="0" xfId="0">
      <alignment vertical="center"/>
    </xf>
    <xf numFmtId="0" fontId="3" fillId="0" borderId="0" xfId="0" applyFont="1">
      <alignment vertical="center"/>
    </xf>
    <xf numFmtId="0" fontId="7" fillId="0" borderId="0" xfId="0" applyFont="1" applyAlignment="1">
      <alignment horizontal="center" vertical="center"/>
    </xf>
    <xf numFmtId="4" fontId="11" fillId="3" borderId="0" xfId="0" applyNumberFormat="1" applyFont="1" applyFill="1" applyAlignment="1">
      <alignment horizontal="center" vertical="center"/>
    </xf>
    <xf numFmtId="0" fontId="5" fillId="0" borderId="0" xfId="0" applyFont="1" applyAlignment="1">
      <alignment horizontal="left" vertical="center" wrapText="1"/>
    </xf>
    <xf numFmtId="0" fontId="6" fillId="0" borderId="0" xfId="0" applyFont="1">
      <alignment vertical="center"/>
    </xf>
    <xf numFmtId="0" fontId="8" fillId="0" borderId="0" xfId="0" applyFont="1">
      <alignment vertical="center"/>
    </xf>
    <xf numFmtId="4" fontId="5" fillId="0" borderId="1" xfId="0" applyNumberFormat="1" applyFont="1" applyBorder="1" applyAlignment="1">
      <alignment horizontal="center" vertical="center" wrapText="1"/>
    </xf>
    <xf numFmtId="4" fontId="5" fillId="0" borderId="2" xfId="0" applyNumberFormat="1" applyFont="1" applyBorder="1" applyAlignment="1">
      <alignment horizontal="center" vertical="center" wrapText="1"/>
    </xf>
    <xf numFmtId="0" fontId="8" fillId="0" borderId="0" xfId="0" applyFont="1" applyAlignment="1">
      <alignment horizontal="right" vertical="center"/>
    </xf>
    <xf numFmtId="4" fontId="8" fillId="3" borderId="2" xfId="0" applyNumberFormat="1" applyFont="1" applyFill="1" applyBorder="1" applyAlignment="1">
      <alignment horizontal="center" vertical="center"/>
    </xf>
    <xf numFmtId="4" fontId="6" fillId="3" borderId="2" xfId="0" applyNumberFormat="1" applyFont="1" applyFill="1" applyBorder="1" applyAlignment="1">
      <alignment horizontal="center" vertical="center"/>
    </xf>
    <xf numFmtId="0" fontId="8" fillId="0" borderId="2" xfId="0" applyFont="1" applyBorder="1" applyAlignment="1">
      <alignment horizontal="center" vertical="center" wrapText="1"/>
    </xf>
    <xf numFmtId="0" fontId="4" fillId="0" borderId="0" xfId="0" applyFont="1" applyAlignment="1">
      <alignment horizontal="center" vertical="center"/>
    </xf>
    <xf numFmtId="2" fontId="6" fillId="0" borderId="2" xfId="0" applyNumberFormat="1"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left" vertical="center"/>
    </xf>
    <xf numFmtId="0" fontId="6" fillId="2" borderId="2" xfId="0" applyFont="1" applyFill="1" applyBorder="1" applyAlignment="1">
      <alignment horizontal="center" vertical="center" wrapText="1"/>
    </xf>
    <xf numFmtId="0" fontId="7" fillId="0" borderId="0" xfId="0" applyFont="1">
      <alignment vertical="center"/>
    </xf>
    <xf numFmtId="0" fontId="7" fillId="0" borderId="0" xfId="0" applyFont="1" applyAlignment="1">
      <alignment horizontal="left" vertical="center" wrapText="1"/>
    </xf>
    <xf numFmtId="4" fontId="8" fillId="0" borderId="0" xfId="0" applyNumberFormat="1" applyFont="1">
      <alignment vertical="center"/>
    </xf>
    <xf numFmtId="4" fontId="6" fillId="0" borderId="0" xfId="0" applyNumberFormat="1" applyFont="1" applyAlignment="1">
      <alignment horizontal="center" vertical="center"/>
    </xf>
    <xf numFmtId="0" fontId="7" fillId="0" borderId="0" xfId="0" applyFont="1" applyAlignment="1">
      <alignment horizontal="left" vertical="center"/>
    </xf>
    <xf numFmtId="0" fontId="8" fillId="0" borderId="0" xfId="0" applyFont="1" applyAlignment="1">
      <alignment horizontal="left" vertical="center" wrapText="1"/>
    </xf>
    <xf numFmtId="0" fontId="8" fillId="0" borderId="0" xfId="0" applyFont="1" applyAlignment="1">
      <alignment horizontal="right" vertical="center" wrapText="1"/>
    </xf>
    <xf numFmtId="0" fontId="7" fillId="0" borderId="2" xfId="0" applyFont="1" applyBorder="1" applyAlignment="1">
      <alignment horizontal="center" vertical="center" wrapText="1"/>
    </xf>
    <xf numFmtId="0" fontId="7" fillId="0" borderId="2" xfId="0" applyFont="1" applyBorder="1" applyAlignment="1">
      <alignment horizontal="center" vertical="center"/>
    </xf>
    <xf numFmtId="0" fontId="7" fillId="0" borderId="2" xfId="0" applyFont="1" applyBorder="1" applyAlignment="1">
      <alignment horizontal="left" vertical="center"/>
    </xf>
    <xf numFmtId="2" fontId="9" fillId="0" borderId="2" xfId="0" applyNumberFormat="1" applyFont="1" applyBorder="1" applyAlignment="1">
      <alignment horizontal="right" vertical="center" wrapText="1"/>
    </xf>
    <xf numFmtId="2" fontId="5" fillId="0" borderId="0" xfId="0" applyNumberFormat="1" applyFont="1" applyAlignment="1">
      <alignment horizontal="right" vertical="center" wrapText="1"/>
    </xf>
    <xf numFmtId="2" fontId="7" fillId="3" borderId="0" xfId="0" applyNumberFormat="1" applyFont="1" applyFill="1" applyAlignment="1">
      <alignment horizontal="center" vertical="center" wrapText="1"/>
    </xf>
    <xf numFmtId="14" fontId="14" fillId="0" borderId="0" xfId="1" applyNumberFormat="1" applyFont="1" applyFill="1" applyBorder="1" applyAlignment="1">
      <alignment horizontal="center" vertical="center"/>
    </xf>
    <xf numFmtId="2" fontId="13" fillId="0" borderId="2" xfId="0" applyNumberFormat="1" applyFont="1" applyBorder="1" applyAlignment="1">
      <alignment horizontal="right" vertical="center" wrapText="1"/>
    </xf>
    <xf numFmtId="2" fontId="9" fillId="0" borderId="2" xfId="0" applyNumberFormat="1" applyFont="1" applyBorder="1" applyAlignment="1">
      <alignment vertical="center" wrapText="1"/>
    </xf>
    <xf numFmtId="2" fontId="9" fillId="0" borderId="0" xfId="0" applyNumberFormat="1" applyFont="1" applyAlignment="1">
      <alignment vertical="center" wrapText="1"/>
    </xf>
    <xf numFmtId="2" fontId="9" fillId="0" borderId="0" xfId="0" applyNumberFormat="1" applyFont="1" applyAlignment="1">
      <alignment horizontal="right" vertical="center" wrapText="1"/>
    </xf>
    <xf numFmtId="4" fontId="7" fillId="0" borderId="0" xfId="0" applyNumberFormat="1" applyFont="1" applyAlignment="1">
      <alignment horizontal="left" vertical="center"/>
    </xf>
    <xf numFmtId="2" fontId="5" fillId="0" borderId="0" xfId="0" applyNumberFormat="1" applyFont="1" applyAlignment="1">
      <alignment vertical="center" wrapText="1"/>
    </xf>
    <xf numFmtId="0" fontId="16" fillId="5" borderId="10" xfId="3" applyFont="1" applyFill="1" applyBorder="1" applyAlignment="1">
      <alignment horizontal="center" vertical="center" wrapText="1"/>
    </xf>
    <xf numFmtId="2" fontId="16" fillId="5" borderId="10" xfId="3" applyNumberFormat="1" applyFont="1" applyFill="1" applyBorder="1" applyAlignment="1">
      <alignment horizontal="center" vertical="center" wrapText="1"/>
    </xf>
    <xf numFmtId="49" fontId="18" fillId="0" borderId="2" xfId="0" applyNumberFormat="1" applyFont="1" applyBorder="1" applyAlignment="1">
      <alignment horizontal="center" vertical="center" wrapText="1"/>
    </xf>
    <xf numFmtId="0" fontId="19" fillId="0" borderId="2" xfId="0" applyFont="1" applyBorder="1" applyAlignment="1">
      <alignment horizontal="right" vertical="center" wrapText="1"/>
    </xf>
    <xf numFmtId="0" fontId="18" fillId="0" borderId="2" xfId="0" applyFont="1" applyBorder="1" applyAlignment="1">
      <alignment horizontal="center" vertical="center" wrapText="1"/>
    </xf>
    <xf numFmtId="2" fontId="5" fillId="0" borderId="2" xfId="0" applyNumberFormat="1" applyFont="1" applyBorder="1" applyAlignment="1">
      <alignment horizontal="center" vertical="center" wrapText="1"/>
    </xf>
    <xf numFmtId="2" fontId="3" fillId="0" borderId="2" xfId="0" applyNumberFormat="1" applyFont="1" applyBorder="1" applyAlignment="1">
      <alignment horizontal="center" vertical="center" wrapText="1"/>
    </xf>
    <xf numFmtId="4" fontId="3" fillId="0" borderId="2" xfId="0" applyNumberFormat="1" applyFont="1" applyBorder="1" applyAlignment="1">
      <alignment horizontal="center" vertical="center" wrapText="1"/>
    </xf>
    <xf numFmtId="49" fontId="20" fillId="0" borderId="2" xfId="0" applyNumberFormat="1" applyFont="1" applyBorder="1" applyAlignment="1">
      <alignment horizontal="center" vertical="center" wrapText="1"/>
    </xf>
    <xf numFmtId="0" fontId="21" fillId="0" borderId="2" xfId="0" applyFont="1" applyBorder="1" applyAlignment="1">
      <alignment wrapText="1"/>
    </xf>
    <xf numFmtId="0" fontId="22" fillId="0" borderId="2" xfId="0" applyFont="1" applyBorder="1" applyAlignment="1">
      <alignment horizontal="center" vertical="center" wrapText="1"/>
    </xf>
    <xf numFmtId="0" fontId="21" fillId="0" borderId="0" xfId="0" applyFont="1" applyAlignment="1">
      <alignment wrapText="1"/>
    </xf>
    <xf numFmtId="49" fontId="23" fillId="0" borderId="2" xfId="0" applyNumberFormat="1" applyFont="1" applyBorder="1" applyAlignment="1">
      <alignment horizontal="center" vertical="center"/>
    </xf>
    <xf numFmtId="0" fontId="24" fillId="0" borderId="2" xfId="0" applyFont="1" applyBorder="1" applyAlignment="1">
      <alignment horizontal="right" vertical="center"/>
    </xf>
    <xf numFmtId="49" fontId="25" fillId="0" borderId="2" xfId="0" applyNumberFormat="1" applyFont="1" applyBorder="1" applyAlignment="1">
      <alignment horizontal="center" vertical="center"/>
    </xf>
    <xf numFmtId="1" fontId="25" fillId="0" borderId="2" xfId="0" applyNumberFormat="1" applyFont="1" applyBorder="1" applyAlignment="1">
      <alignment horizontal="center" vertical="center"/>
    </xf>
    <xf numFmtId="4" fontId="25" fillId="0" borderId="2" xfId="0" applyNumberFormat="1" applyFont="1" applyBorder="1" applyAlignment="1">
      <alignment horizontal="center" vertical="center" wrapText="1"/>
    </xf>
    <xf numFmtId="49" fontId="26" fillId="0" borderId="2" xfId="0" applyNumberFormat="1" applyFont="1" applyBorder="1" applyAlignment="1">
      <alignment horizontal="center" vertical="center"/>
    </xf>
    <xf numFmtId="0" fontId="21" fillId="0" borderId="2" xfId="0" applyFont="1" applyBorder="1" applyAlignment="1">
      <alignment horizontal="left" vertical="top" wrapText="1"/>
    </xf>
    <xf numFmtId="4" fontId="8" fillId="0" borderId="2" xfId="0" applyNumberFormat="1" applyFont="1" applyBorder="1" applyAlignment="1">
      <alignment horizontal="center" vertical="center" wrapText="1"/>
    </xf>
    <xf numFmtId="0" fontId="24" fillId="0" borderId="2" xfId="0" applyFont="1" applyBorder="1" applyAlignment="1">
      <alignment horizontal="right" vertical="center" wrapText="1"/>
    </xf>
    <xf numFmtId="49" fontId="28" fillId="0" borderId="2" xfId="0" applyNumberFormat="1" applyFont="1" applyBorder="1" applyAlignment="1">
      <alignment horizontal="center" vertical="center"/>
    </xf>
    <xf numFmtId="0" fontId="22" fillId="0" borderId="2" xfId="0" applyFont="1" applyBorder="1" applyAlignment="1">
      <alignment vertical="center" wrapText="1"/>
    </xf>
    <xf numFmtId="49" fontId="29" fillId="0" borderId="2" xfId="0" applyNumberFormat="1" applyFont="1" applyBorder="1" applyAlignment="1">
      <alignment horizontal="center" vertical="center"/>
    </xf>
    <xf numFmtId="0" fontId="30" fillId="0" borderId="2" xfId="0" applyFont="1" applyBorder="1" applyAlignment="1">
      <alignment horizontal="right" vertical="center" wrapText="1"/>
    </xf>
    <xf numFmtId="0" fontId="22" fillId="0" borderId="2" xfId="0" applyFont="1" applyBorder="1" applyAlignment="1">
      <alignment horizontal="left" vertical="center"/>
    </xf>
    <xf numFmtId="0" fontId="22" fillId="0" borderId="2" xfId="0" applyFont="1" applyBorder="1" applyAlignment="1">
      <alignment horizontal="left" vertical="center" wrapText="1"/>
    </xf>
    <xf numFmtId="0" fontId="31" fillId="0" borderId="2" xfId="0" applyFont="1" applyBorder="1" applyAlignment="1">
      <alignment horizontal="left" vertical="center" wrapText="1"/>
    </xf>
    <xf numFmtId="0" fontId="31" fillId="0" borderId="2" xfId="0" applyFont="1" applyBorder="1" applyAlignment="1">
      <alignment horizontal="center" vertical="center" wrapText="1"/>
    </xf>
    <xf numFmtId="4" fontId="32" fillId="0" borderId="2" xfId="0" applyNumberFormat="1" applyFont="1" applyBorder="1" applyAlignment="1">
      <alignment horizontal="center" vertical="center" wrapText="1"/>
    </xf>
    <xf numFmtId="2" fontId="31" fillId="0" borderId="2" xfId="0" applyNumberFormat="1" applyFont="1" applyBorder="1" applyAlignment="1">
      <alignment horizontal="center" vertical="center" wrapText="1"/>
    </xf>
    <xf numFmtId="49" fontId="21" fillId="0" borderId="2" xfId="0" applyNumberFormat="1" applyFont="1" applyBorder="1" applyAlignment="1">
      <alignment horizontal="center" vertical="center"/>
    </xf>
    <xf numFmtId="0" fontId="34" fillId="0" borderId="0" xfId="0" applyFont="1">
      <alignment vertical="center"/>
    </xf>
    <xf numFmtId="0" fontId="24" fillId="0" borderId="0" xfId="0" applyFont="1" applyAlignment="1">
      <alignment wrapText="1"/>
    </xf>
    <xf numFmtId="0" fontId="24" fillId="0" borderId="0" xfId="0" applyFont="1" applyAlignment="1">
      <alignment vertical="center" wrapText="1"/>
    </xf>
    <xf numFmtId="0" fontId="24" fillId="0" borderId="0" xfId="0" applyFont="1" applyAlignment="1">
      <alignment horizontal="center" wrapText="1"/>
    </xf>
    <xf numFmtId="0" fontId="21" fillId="6" borderId="0" xfId="0" applyFont="1" applyFill="1" applyAlignment="1">
      <alignment wrapText="1"/>
    </xf>
    <xf numFmtId="0" fontId="21" fillId="6" borderId="0" xfId="0" applyFont="1" applyFill="1" applyAlignment="1">
      <alignment horizontal="center" wrapText="1"/>
    </xf>
    <xf numFmtId="4" fontId="6" fillId="3" borderId="0" xfId="0" applyNumberFormat="1" applyFont="1" applyFill="1" applyAlignment="1">
      <alignment horizontal="center" vertical="center"/>
    </xf>
    <xf numFmtId="4" fontId="8" fillId="3" borderId="6" xfId="0" applyNumberFormat="1" applyFont="1" applyFill="1" applyBorder="1" applyAlignment="1">
      <alignment horizontal="center" vertical="center"/>
    </xf>
    <xf numFmtId="4" fontId="6" fillId="3" borderId="6" xfId="0" applyNumberFormat="1" applyFont="1" applyFill="1" applyBorder="1" applyAlignment="1">
      <alignment horizontal="center" vertical="center"/>
    </xf>
    <xf numFmtId="2" fontId="3" fillId="0" borderId="10" xfId="0" applyNumberFormat="1" applyFont="1" applyBorder="1" applyAlignment="1">
      <alignment horizontal="center" vertical="center" wrapText="1"/>
    </xf>
    <xf numFmtId="4" fontId="5" fillId="0" borderId="2" xfId="4" applyNumberFormat="1" applyFont="1" applyBorder="1" applyAlignment="1">
      <alignment horizontal="center" vertical="center" wrapText="1"/>
    </xf>
    <xf numFmtId="49" fontId="21" fillId="0" borderId="10" xfId="0" applyNumberFormat="1" applyFont="1" applyBorder="1" applyAlignment="1">
      <alignment horizontal="center" vertical="center"/>
    </xf>
    <xf numFmtId="0" fontId="22" fillId="0" borderId="10" xfId="0" applyFont="1" applyBorder="1" applyAlignment="1">
      <alignment horizontal="left" vertical="center" wrapText="1"/>
    </xf>
    <xf numFmtId="0" fontId="22" fillId="0" borderId="10" xfId="0" applyFont="1" applyBorder="1" applyAlignment="1">
      <alignment horizontal="center" vertical="center" wrapText="1"/>
    </xf>
    <xf numFmtId="4" fontId="8" fillId="0" borderId="10" xfId="0" applyNumberFormat="1" applyFont="1" applyBorder="1" applyAlignment="1">
      <alignment horizontal="center" vertical="center" wrapText="1"/>
    </xf>
    <xf numFmtId="2" fontId="8" fillId="0" borderId="2" xfId="0" applyNumberFormat="1" applyFont="1" applyBorder="1" applyAlignment="1">
      <alignment horizontal="left" vertical="center" wrapText="1"/>
    </xf>
    <xf numFmtId="2" fontId="6" fillId="0" borderId="2" xfId="0" applyNumberFormat="1" applyFont="1" applyBorder="1" applyAlignment="1">
      <alignment horizontal="right" vertical="center" wrapText="1"/>
    </xf>
    <xf numFmtId="2" fontId="8" fillId="0" borderId="2" xfId="0" applyNumberFormat="1" applyFont="1" applyBorder="1" applyAlignment="1">
      <alignment horizontal="right" vertical="center" wrapText="1"/>
    </xf>
    <xf numFmtId="0" fontId="3" fillId="0" borderId="0" xfId="0" applyFont="1" applyAlignment="1">
      <alignment horizontal="left" vertical="center" wrapText="1"/>
    </xf>
    <xf numFmtId="0" fontId="4" fillId="0" borderId="0" xfId="0" applyFont="1" applyAlignment="1">
      <alignment horizontal="center" vertical="center"/>
    </xf>
    <xf numFmtId="0" fontId="6" fillId="2" borderId="13"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3" fillId="0" borderId="3" xfId="0" applyFont="1" applyBorder="1" applyAlignment="1">
      <alignment horizontal="right" vertical="center" wrapText="1"/>
    </xf>
    <xf numFmtId="0" fontId="3" fillId="0" borderId="0" xfId="0" applyFont="1" applyAlignment="1">
      <alignment horizontal="left" vertical="center"/>
    </xf>
    <xf numFmtId="0" fontId="7" fillId="0" borderId="0" xfId="0" applyFont="1" applyAlignment="1">
      <alignment horizontal="left" vertical="center"/>
    </xf>
    <xf numFmtId="0" fontId="6" fillId="2" borderId="2" xfId="0" applyFont="1" applyFill="1" applyBorder="1" applyAlignment="1">
      <alignment horizontal="center" vertical="center" wrapText="1"/>
    </xf>
    <xf numFmtId="0" fontId="8" fillId="0" borderId="2" xfId="0" applyFont="1" applyBorder="1" applyAlignment="1">
      <alignment horizontal="left" vertical="center" wrapText="1"/>
    </xf>
    <xf numFmtId="0" fontId="6" fillId="2" borderId="2" xfId="0" applyFont="1" applyFill="1" applyBorder="1" applyAlignment="1">
      <alignment horizontal="center" vertical="center"/>
    </xf>
    <xf numFmtId="0" fontId="24" fillId="6" borderId="0" xfId="0" applyFont="1" applyFill="1" applyAlignment="1">
      <alignment horizontal="center" wrapText="1"/>
    </xf>
    <xf numFmtId="0" fontId="35" fillId="6" borderId="0" xfId="0" applyFont="1" applyFill="1" applyAlignment="1">
      <alignment horizontal="center" wrapText="1"/>
    </xf>
    <xf numFmtId="0" fontId="25" fillId="6" borderId="0" xfId="0" applyFont="1" applyFill="1" applyAlignment="1">
      <alignment horizontal="center" wrapText="1"/>
    </xf>
    <xf numFmtId="0" fontId="36" fillId="6" borderId="0" xfId="0" applyFont="1" applyFill="1" applyAlignment="1">
      <alignment horizontal="center" vertical="center" wrapText="1"/>
    </xf>
    <xf numFmtId="0" fontId="16" fillId="5" borderId="10" xfId="3" applyFont="1" applyFill="1" applyBorder="1" applyAlignment="1">
      <alignment horizontal="center" vertical="center" textRotation="90" wrapText="1"/>
    </xf>
    <xf numFmtId="0" fontId="16" fillId="5" borderId="17" xfId="3" applyFont="1" applyFill="1" applyBorder="1" applyAlignment="1">
      <alignment horizontal="center" vertical="center" textRotation="90" wrapText="1"/>
    </xf>
    <xf numFmtId="0" fontId="16" fillId="5" borderId="10" xfId="3" applyFont="1" applyFill="1" applyBorder="1" applyAlignment="1">
      <alignment horizontal="center" vertical="center" wrapText="1"/>
    </xf>
    <xf numFmtId="0" fontId="16" fillId="5" borderId="17" xfId="3" applyFont="1" applyFill="1" applyBorder="1" applyAlignment="1">
      <alignment horizontal="center" vertical="center" wrapText="1"/>
    </xf>
    <xf numFmtId="2" fontId="16" fillId="5" borderId="10" xfId="3" applyNumberFormat="1" applyFont="1" applyFill="1" applyBorder="1" applyAlignment="1">
      <alignment horizontal="center" vertical="center" wrapText="1"/>
    </xf>
    <xf numFmtId="2" fontId="16" fillId="5" borderId="17" xfId="3" applyNumberFormat="1" applyFont="1" applyFill="1" applyBorder="1" applyAlignment="1">
      <alignment horizontal="center" vertical="center" wrapText="1"/>
    </xf>
    <xf numFmtId="2" fontId="16" fillId="5" borderId="5" xfId="3" applyNumberFormat="1" applyFont="1" applyFill="1" applyBorder="1" applyAlignment="1">
      <alignment horizontal="center" vertical="center" wrapText="1"/>
    </xf>
    <xf numFmtId="2" fontId="16" fillId="5" borderId="7" xfId="3" applyNumberFormat="1" applyFont="1" applyFill="1" applyBorder="1" applyAlignment="1">
      <alignment horizontal="center" vertical="center" wrapText="1"/>
    </xf>
    <xf numFmtId="2" fontId="16" fillId="5" borderId="6" xfId="3" applyNumberFormat="1" applyFont="1" applyFill="1" applyBorder="1" applyAlignment="1">
      <alignment horizontal="center" vertical="center" wrapText="1"/>
    </xf>
    <xf numFmtId="0" fontId="33" fillId="0" borderId="0" xfId="0" applyFont="1" applyAlignment="1">
      <alignment horizontal="left" vertical="center" wrapText="1"/>
    </xf>
    <xf numFmtId="0" fontId="3" fillId="0" borderId="0" xfId="0" applyFont="1" applyAlignment="1">
      <alignment horizontal="center" vertical="center"/>
    </xf>
    <xf numFmtId="4" fontId="5" fillId="0" borderId="0" xfId="0" applyNumberFormat="1" applyFont="1" applyAlignment="1">
      <alignment horizontal="center" vertical="center"/>
    </xf>
    <xf numFmtId="2" fontId="3" fillId="0" borderId="2" xfId="4" applyNumberFormat="1" applyFont="1" applyBorder="1" applyAlignment="1">
      <alignment horizontal="right" vertical="center" wrapText="1"/>
    </xf>
    <xf numFmtId="10" fontId="37" fillId="0" borderId="12" xfId="5" applyNumberFormat="1" applyFont="1" applyBorder="1" applyAlignment="1">
      <alignment horizontal="right" vertical="center"/>
    </xf>
    <xf numFmtId="10" fontId="38" fillId="0" borderId="6" xfId="5" applyNumberFormat="1" applyFont="1" applyBorder="1" applyAlignment="1">
      <alignment horizontal="right" vertical="center"/>
    </xf>
    <xf numFmtId="10" fontId="37" fillId="0" borderId="6" xfId="5" applyNumberFormat="1" applyFont="1" applyBorder="1" applyAlignment="1">
      <alignment horizontal="right" vertical="center"/>
    </xf>
    <xf numFmtId="4" fontId="39" fillId="3" borderId="2" xfId="0" applyNumberFormat="1" applyFont="1" applyFill="1" applyBorder="1" applyAlignment="1">
      <alignment horizontal="center" vertical="center"/>
    </xf>
  </cellXfs>
  <cellStyles count="6">
    <cellStyle name="Normal" xfId="0" builtinId="0"/>
    <cellStyle name="Normal 2 2 5" xfId="5" xr:uid="{D1A8C4BA-9081-4B16-955C-692DB7F5CE89}"/>
    <cellStyle name="Normal 3" xfId="4" xr:uid="{250B14A0-E008-42AB-BF7C-5DFD05886713}"/>
    <cellStyle name="Normal_Jasmuizas_dzivokli_07_07_1" xfId="3" xr:uid="{CFC274AA-7B56-46EB-A6F7-54197B43319D}"/>
    <cellStyle name="Output" xfId="1" builtinId="21"/>
    <cellStyle name="Обычный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2"/>
  <sheetViews>
    <sheetView view="pageBreakPreview" zoomScaleNormal="100" zoomScaleSheetLayoutView="100" zoomScalePageLayoutView="85" workbookViewId="0">
      <selection activeCell="D10" sqref="D10"/>
    </sheetView>
  </sheetViews>
  <sheetFormatPr defaultColWidth="9.28515625" defaultRowHeight="12.75" x14ac:dyDescent="0.2"/>
  <cols>
    <col min="1" max="1" width="12.28515625" style="23" customWidth="1"/>
    <col min="2" max="2" width="10.28515625" style="23" customWidth="1"/>
    <col min="3" max="3" width="46.5703125" style="23" customWidth="1"/>
    <col min="4" max="4" width="18.7109375" style="23" customWidth="1"/>
    <col min="5" max="5" width="10.28515625" style="23" bestFit="1" customWidth="1"/>
    <col min="6" max="16384" width="9.28515625" style="23"/>
  </cols>
  <sheetData>
    <row r="1" spans="1:5" ht="15" x14ac:dyDescent="0.2">
      <c r="D1" s="9"/>
    </row>
    <row r="2" spans="1:5" ht="23.25" customHeight="1" x14ac:dyDescent="0.2">
      <c r="A2" s="90" t="s">
        <v>27</v>
      </c>
      <c r="B2" s="90"/>
      <c r="C2" s="90"/>
      <c r="D2" s="90"/>
    </row>
    <row r="3" spans="1:5" ht="23.25" customHeight="1" x14ac:dyDescent="0.2">
      <c r="A3" s="13"/>
      <c r="B3" s="13"/>
      <c r="C3" s="2"/>
      <c r="D3" s="13"/>
    </row>
    <row r="4" spans="1:5" ht="34.5" customHeight="1" x14ac:dyDescent="0.2">
      <c r="A4" s="1" t="s">
        <v>0</v>
      </c>
      <c r="B4" s="1"/>
      <c r="C4" s="89" t="s">
        <v>35</v>
      </c>
      <c r="D4" s="89"/>
    </row>
    <row r="5" spans="1:5" ht="15.75" x14ac:dyDescent="0.2">
      <c r="A5" s="1" t="s">
        <v>1</v>
      </c>
      <c r="B5" s="1"/>
      <c r="C5" s="89" t="s">
        <v>38</v>
      </c>
      <c r="D5" s="89"/>
    </row>
    <row r="6" spans="1:5" ht="15.75" customHeight="1" x14ac:dyDescent="0.2">
      <c r="A6" s="1"/>
      <c r="B6" s="1"/>
      <c r="C6" s="15"/>
      <c r="D6" s="15"/>
    </row>
    <row r="7" spans="1:5" ht="20.25" customHeight="1" thickBot="1" x14ac:dyDescent="0.25">
      <c r="A7" s="24"/>
      <c r="B7" s="24"/>
      <c r="C7" s="99" t="s">
        <v>34</v>
      </c>
      <c r="D7" s="99"/>
    </row>
    <row r="8" spans="1:5" ht="14.25" customHeight="1" x14ac:dyDescent="0.2">
      <c r="A8" s="95" t="s">
        <v>2</v>
      </c>
      <c r="B8" s="91" t="s">
        <v>3</v>
      </c>
      <c r="C8" s="92"/>
      <c r="D8" s="97" t="s">
        <v>26</v>
      </c>
    </row>
    <row r="9" spans="1:5" ht="43.5" customHeight="1" x14ac:dyDescent="0.2">
      <c r="A9" s="96"/>
      <c r="B9" s="93"/>
      <c r="C9" s="94"/>
      <c r="D9" s="98"/>
    </row>
    <row r="10" spans="1:5" ht="48.4" customHeight="1" x14ac:dyDescent="0.2">
      <c r="A10" s="26">
        <v>1</v>
      </c>
      <c r="B10" s="89" t="s">
        <v>35</v>
      </c>
      <c r="C10" s="89"/>
      <c r="D10" s="8">
        <f>+Kopsav_!E17</f>
        <v>0</v>
      </c>
    </row>
    <row r="11" spans="1:5" ht="15.75" x14ac:dyDescent="0.2">
      <c r="A11" s="34"/>
      <c r="B11" s="87" t="s">
        <v>4</v>
      </c>
      <c r="C11" s="87"/>
      <c r="D11" s="7">
        <f>SUM(D10)</f>
        <v>0</v>
      </c>
    </row>
    <row r="12" spans="1:5" ht="15.75" x14ac:dyDescent="0.2">
      <c r="A12" s="35"/>
      <c r="B12" s="36"/>
      <c r="C12" s="36"/>
      <c r="D12" s="38"/>
    </row>
    <row r="13" spans="1:5" ht="15.75" customHeight="1" x14ac:dyDescent="0.2">
      <c r="A13" s="29"/>
      <c r="B13" s="86" t="s">
        <v>5</v>
      </c>
      <c r="C13" s="86"/>
      <c r="D13" s="8">
        <f>ROUND(D11*5%,2)</f>
        <v>0</v>
      </c>
    </row>
    <row r="14" spans="1:5" ht="15.75" x14ac:dyDescent="0.2">
      <c r="A14" s="29"/>
      <c r="B14" s="88" t="s">
        <v>28</v>
      </c>
      <c r="C14" s="88"/>
      <c r="D14" s="7">
        <f>+D13+D11</f>
        <v>0</v>
      </c>
    </row>
    <row r="15" spans="1:5" ht="15.75" x14ac:dyDescent="0.2">
      <c r="A15" s="29"/>
      <c r="B15" s="86" t="s">
        <v>6</v>
      </c>
      <c r="C15" s="86"/>
      <c r="D15" s="7">
        <f>ROUND(D14*21%,2)</f>
        <v>0</v>
      </c>
      <c r="E15" s="37"/>
    </row>
    <row r="16" spans="1:5" ht="17.25" customHeight="1" x14ac:dyDescent="0.2">
      <c r="A16" s="29"/>
      <c r="B16" s="87" t="s">
        <v>7</v>
      </c>
      <c r="C16" s="87"/>
      <c r="D16" s="7">
        <f>+D15+D14</f>
        <v>0</v>
      </c>
      <c r="E16" s="37"/>
    </row>
    <row r="17" spans="1:11" ht="16.5" customHeight="1" x14ac:dyDescent="0.2">
      <c r="A17" s="30"/>
      <c r="B17" s="30"/>
      <c r="C17" s="30"/>
      <c r="D17" s="30"/>
    </row>
    <row r="18" spans="1:11" ht="17.25" customHeight="1" x14ac:dyDescent="0.2">
      <c r="D18" s="4"/>
    </row>
    <row r="20" spans="1:11" ht="16.5" customHeight="1" x14ac:dyDescent="0.2">
      <c r="A20" s="6" t="s">
        <v>36</v>
      </c>
      <c r="B20" s="19"/>
      <c r="C20" s="19"/>
      <c r="D20" s="6" t="s">
        <v>37</v>
      </c>
      <c r="E20" s="19"/>
      <c r="F20" s="19"/>
      <c r="G20" s="19"/>
    </row>
    <row r="21" spans="1:11" ht="16.5" customHeight="1" x14ac:dyDescent="0.2">
      <c r="A21" s="6"/>
      <c r="B21" s="19"/>
      <c r="C21" s="19"/>
      <c r="D21" s="19"/>
      <c r="E21" s="19"/>
      <c r="F21" s="19"/>
      <c r="G21" s="21"/>
      <c r="H21" s="22"/>
      <c r="I21" s="22"/>
      <c r="J21" s="22"/>
      <c r="K21" s="22"/>
    </row>
    <row r="22" spans="1:11" ht="16.5" customHeight="1" x14ac:dyDescent="0.2">
      <c r="A22" s="6"/>
      <c r="B22" s="19"/>
      <c r="C22" s="19"/>
      <c r="D22" s="19"/>
      <c r="E22" s="19"/>
      <c r="F22" s="19"/>
      <c r="G22" s="19"/>
    </row>
  </sheetData>
  <mergeCells count="13">
    <mergeCell ref="B15:C15"/>
    <mergeCell ref="B16:C16"/>
    <mergeCell ref="B14:C14"/>
    <mergeCell ref="C5:D5"/>
    <mergeCell ref="A2:D2"/>
    <mergeCell ref="B8:C9"/>
    <mergeCell ref="B11:C11"/>
    <mergeCell ref="B13:C13"/>
    <mergeCell ref="C4:D4"/>
    <mergeCell ref="A8:A9"/>
    <mergeCell ref="D8:D9"/>
    <mergeCell ref="C7:D7"/>
    <mergeCell ref="B10:C10"/>
  </mergeCells>
  <printOptions horizontalCentered="1"/>
  <pageMargins left="0.6692913385826772" right="0.59055118110236227" top="0.78740157480314965" bottom="0.47244094488188981" header="0.31496062992125984" footer="0.3149606299212598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59999389629810485"/>
    <pageSetUpPr fitToPage="1"/>
  </sheetPr>
  <dimension ref="A1:P25"/>
  <sheetViews>
    <sheetView tabSelected="1" zoomScaleNormal="100" zoomScaleSheetLayoutView="100" workbookViewId="0">
      <selection activeCell="A7" sqref="A7:E7"/>
    </sheetView>
  </sheetViews>
  <sheetFormatPr defaultColWidth="9.28515625" defaultRowHeight="12.75" x14ac:dyDescent="0.2"/>
  <cols>
    <col min="1" max="2" width="10.7109375" style="23" customWidth="1"/>
    <col min="3" max="3" width="24" style="23" customWidth="1"/>
    <col min="4" max="4" width="19.7109375" style="23" customWidth="1"/>
    <col min="5" max="5" width="23.7109375" style="23" customWidth="1"/>
    <col min="6" max="8" width="10.7109375" style="23" customWidth="1"/>
    <col min="9" max="9" width="12.7109375" style="23" customWidth="1"/>
    <col min="10" max="16384" width="9.28515625" style="23"/>
  </cols>
  <sheetData>
    <row r="1" spans="1:16" ht="23.25" customHeight="1" x14ac:dyDescent="0.2">
      <c r="A1" s="90" t="s">
        <v>8</v>
      </c>
      <c r="B1" s="90"/>
      <c r="C1" s="90"/>
      <c r="D1" s="90"/>
      <c r="E1" s="90"/>
      <c r="F1" s="90"/>
      <c r="G1" s="90"/>
      <c r="H1" s="90"/>
      <c r="I1" s="90"/>
    </row>
    <row r="2" spans="1:16" ht="15" customHeight="1" x14ac:dyDescent="0.2">
      <c r="A2" s="90" t="s">
        <v>32</v>
      </c>
      <c r="B2" s="90"/>
      <c r="C2" s="90"/>
      <c r="D2" s="90"/>
      <c r="E2" s="90"/>
      <c r="F2" s="90"/>
      <c r="G2" s="90"/>
      <c r="H2" s="90"/>
      <c r="I2" s="90"/>
    </row>
    <row r="3" spans="1:16" ht="15" customHeight="1" x14ac:dyDescent="0.2">
      <c r="A3" s="13"/>
      <c r="B3" s="13"/>
      <c r="C3" s="13"/>
      <c r="D3" s="13"/>
      <c r="E3" s="13"/>
      <c r="F3" s="13"/>
      <c r="G3" s="13"/>
      <c r="H3" s="13"/>
      <c r="I3" s="13"/>
    </row>
    <row r="4" spans="1:16" ht="15" customHeight="1" x14ac:dyDescent="0.2">
      <c r="A4" s="100" t="s">
        <v>3</v>
      </c>
      <c r="B4" s="100"/>
      <c r="C4" s="89" t="s">
        <v>35</v>
      </c>
      <c r="D4" s="89"/>
      <c r="E4" s="89"/>
      <c r="F4" s="89"/>
      <c r="G4" s="89"/>
      <c r="H4" s="89"/>
      <c r="I4" s="89"/>
      <c r="J4" s="89"/>
      <c r="K4" s="89"/>
      <c r="L4" s="89"/>
      <c r="M4" s="89"/>
      <c r="N4" s="89"/>
      <c r="O4" s="89"/>
      <c r="P4" s="89"/>
    </row>
    <row r="5" spans="1:16" ht="15" customHeight="1" x14ac:dyDescent="0.2">
      <c r="A5" s="89" t="s">
        <v>0</v>
      </c>
      <c r="B5" s="89"/>
      <c r="C5" s="89" t="s">
        <v>35</v>
      </c>
      <c r="D5" s="89"/>
      <c r="E5" s="89"/>
      <c r="F5" s="89"/>
      <c r="G5" s="89"/>
      <c r="H5" s="89"/>
      <c r="I5" s="89"/>
      <c r="J5" s="89"/>
      <c r="K5" s="89"/>
      <c r="L5" s="89"/>
      <c r="M5" s="89"/>
      <c r="N5" s="89"/>
      <c r="O5" s="89"/>
      <c r="P5" s="89"/>
    </row>
    <row r="6" spans="1:16" ht="15" customHeight="1" x14ac:dyDescent="0.2">
      <c r="A6" s="100" t="s">
        <v>1</v>
      </c>
      <c r="B6" s="100"/>
      <c r="C6" s="89" t="s">
        <v>38</v>
      </c>
      <c r="D6" s="89"/>
      <c r="E6" s="89"/>
      <c r="F6" s="89"/>
      <c r="G6" s="89"/>
      <c r="H6" s="89"/>
      <c r="I6" s="89"/>
      <c r="J6" s="89"/>
      <c r="K6" s="89"/>
      <c r="L6" s="89"/>
      <c r="M6" s="89"/>
      <c r="N6" s="89"/>
      <c r="O6" s="89"/>
      <c r="P6" s="89"/>
    </row>
    <row r="7" spans="1:16" ht="18.75" customHeight="1" x14ac:dyDescent="0.2">
      <c r="A7" s="89"/>
      <c r="B7" s="89"/>
      <c r="C7" s="89"/>
      <c r="D7" s="89"/>
      <c r="E7" s="89"/>
      <c r="F7" s="100" t="s">
        <v>9</v>
      </c>
      <c r="G7" s="100"/>
      <c r="H7" s="100"/>
      <c r="I7" s="1"/>
    </row>
    <row r="8" spans="1:16" ht="20.25" customHeight="1" x14ac:dyDescent="0.2">
      <c r="A8" s="24"/>
      <c r="B8" s="24"/>
      <c r="C8" s="24"/>
      <c r="D8" s="25" t="s">
        <v>10</v>
      </c>
      <c r="F8" s="100"/>
      <c r="G8" s="100"/>
      <c r="H8" s="100"/>
      <c r="I8" s="1"/>
    </row>
    <row r="9" spans="1:16" ht="14.25" customHeight="1" x14ac:dyDescent="0.2">
      <c r="A9" s="102" t="s">
        <v>2</v>
      </c>
      <c r="B9" s="102" t="s">
        <v>11</v>
      </c>
      <c r="C9" s="102" t="s">
        <v>12</v>
      </c>
      <c r="D9" s="102"/>
      <c r="E9" s="102" t="s">
        <v>130</v>
      </c>
      <c r="F9" s="104" t="s">
        <v>13</v>
      </c>
      <c r="G9" s="104"/>
      <c r="H9" s="104"/>
      <c r="I9" s="102" t="s">
        <v>14</v>
      </c>
    </row>
    <row r="10" spans="1:16" ht="43.5" customHeight="1" x14ac:dyDescent="0.2">
      <c r="A10" s="102"/>
      <c r="B10" s="102"/>
      <c r="C10" s="102"/>
      <c r="D10" s="102"/>
      <c r="E10" s="102"/>
      <c r="F10" s="18" t="s">
        <v>20</v>
      </c>
      <c r="G10" s="18" t="s">
        <v>21</v>
      </c>
      <c r="H10" s="18" t="s">
        <v>22</v>
      </c>
      <c r="I10" s="102"/>
    </row>
    <row r="11" spans="1:16" ht="19.899999999999999" customHeight="1" x14ac:dyDescent="0.2">
      <c r="A11" s="12">
        <v>1</v>
      </c>
      <c r="B11" s="12" t="s">
        <v>25</v>
      </c>
      <c r="C11" s="103" t="s">
        <v>123</v>
      </c>
      <c r="D11" s="103"/>
      <c r="E11" s="10">
        <f>+'1_VISPĀRĒJIE BŪVDARBI'!O48</f>
        <v>0</v>
      </c>
      <c r="F11" s="78">
        <f>+'1_VISPĀRĒJIE BŪVDARBI'!L48</f>
        <v>0</v>
      </c>
      <c r="G11" s="10">
        <f>+'1_VISPĀRĒJIE BŪVDARBI'!M48</f>
        <v>0</v>
      </c>
      <c r="H11" s="10">
        <f>+'1_VISPĀRĒJIE BŪVDARBI'!N48</f>
        <v>0</v>
      </c>
      <c r="I11" s="10">
        <f>+'1_VISPĀRĒJIE BŪVDARBI'!K48</f>
        <v>0</v>
      </c>
    </row>
    <row r="12" spans="1:16" ht="15" x14ac:dyDescent="0.2">
      <c r="A12" s="27"/>
      <c r="B12" s="27"/>
      <c r="C12" s="28"/>
      <c r="D12" s="28"/>
      <c r="E12" s="10"/>
      <c r="F12" s="78"/>
      <c r="G12" s="10"/>
      <c r="H12" s="10"/>
      <c r="I12" s="10"/>
    </row>
    <row r="13" spans="1:16" ht="14.25" x14ac:dyDescent="0.2">
      <c r="A13" s="87" t="s">
        <v>4</v>
      </c>
      <c r="B13" s="87"/>
      <c r="C13" s="87"/>
      <c r="D13" s="87"/>
      <c r="E13" s="11">
        <f>SUM(E11:E11)</f>
        <v>0</v>
      </c>
      <c r="F13" s="79">
        <f>SUM(F11:F11)</f>
        <v>0</v>
      </c>
      <c r="G13" s="11">
        <f>SUM(G11:G11)</f>
        <v>0</v>
      </c>
      <c r="H13" s="11">
        <f>SUM(H11:H11)</f>
        <v>0</v>
      </c>
      <c r="I13" s="11">
        <f>SUM(I11:I11)</f>
        <v>0</v>
      </c>
    </row>
    <row r="14" spans="1:16" ht="14.25" x14ac:dyDescent="0.2">
      <c r="A14" s="14"/>
      <c r="B14" s="14"/>
      <c r="C14" s="14" t="s">
        <v>128</v>
      </c>
      <c r="D14" s="122">
        <v>0</v>
      </c>
      <c r="E14" s="11">
        <f>ROUND(E13*D14,2)</f>
        <v>0</v>
      </c>
      <c r="F14" s="77"/>
      <c r="G14" s="77"/>
      <c r="H14" s="77"/>
      <c r="I14" s="77"/>
    </row>
    <row r="15" spans="1:16" ht="15" x14ac:dyDescent="0.2">
      <c r="A15" s="14"/>
      <c r="B15" s="14"/>
      <c r="C15" s="33" t="s">
        <v>15</v>
      </c>
      <c r="D15" s="123">
        <v>0</v>
      </c>
      <c r="E15" s="125">
        <f>ROUND(E14*D15,2)</f>
        <v>0</v>
      </c>
      <c r="F15" s="77"/>
      <c r="G15" s="77"/>
      <c r="H15" s="77"/>
      <c r="I15" s="77"/>
    </row>
    <row r="16" spans="1:16" ht="14.25" x14ac:dyDescent="0.2">
      <c r="A16" s="14"/>
      <c r="B16" s="14"/>
      <c r="C16" s="14" t="s">
        <v>129</v>
      </c>
      <c r="D16" s="124">
        <v>0</v>
      </c>
      <c r="E16" s="11">
        <f>ROUND(E13*D16,2)</f>
        <v>0</v>
      </c>
      <c r="F16" s="77"/>
      <c r="G16" s="77"/>
      <c r="H16" s="77"/>
      <c r="I16" s="77"/>
    </row>
    <row r="17" spans="1:11" ht="14.25" x14ac:dyDescent="0.2">
      <c r="A17" s="14"/>
      <c r="B17" s="14"/>
      <c r="C17" s="14" t="s">
        <v>16</v>
      </c>
      <c r="D17" s="14"/>
      <c r="E17" s="11">
        <f>+E13+E14+E16</f>
        <v>0</v>
      </c>
      <c r="F17" s="77"/>
      <c r="G17" s="77"/>
      <c r="H17" s="77"/>
      <c r="I17" s="77"/>
    </row>
    <row r="18" spans="1:11" ht="16.5" customHeight="1" x14ac:dyDescent="0.2">
      <c r="A18" s="30"/>
      <c r="B18" s="30"/>
      <c r="C18" s="30"/>
      <c r="D18" s="30"/>
      <c r="E18" s="3"/>
      <c r="F18" s="31"/>
      <c r="G18" s="31"/>
      <c r="H18" s="31"/>
      <c r="I18" s="31"/>
    </row>
    <row r="19" spans="1:11" ht="17.25" customHeight="1" x14ac:dyDescent="0.2">
      <c r="C19" s="4"/>
      <c r="D19" s="4"/>
      <c r="E19" s="5"/>
    </row>
    <row r="20" spans="1:11" ht="16.5" customHeight="1" x14ac:dyDescent="0.2">
      <c r="A20" s="6" t="s">
        <v>125</v>
      </c>
      <c r="B20" s="19"/>
      <c r="C20" s="19"/>
      <c r="D20" s="19"/>
      <c r="E20" s="6" t="s">
        <v>37</v>
      </c>
      <c r="F20" s="19"/>
      <c r="G20" s="19"/>
      <c r="H20" s="19"/>
    </row>
    <row r="21" spans="1:11" ht="16.5" customHeight="1" x14ac:dyDescent="0.2">
      <c r="A21" s="6"/>
      <c r="B21" s="19"/>
      <c r="C21" s="19"/>
      <c r="D21" s="19"/>
      <c r="E21" s="19"/>
      <c r="F21" s="19"/>
      <c r="G21" s="19"/>
      <c r="H21" s="21"/>
      <c r="I21" s="22"/>
      <c r="J21" s="22"/>
      <c r="K21" s="22"/>
    </row>
    <row r="22" spans="1:11" ht="16.5" customHeight="1" x14ac:dyDescent="0.2">
      <c r="A22" s="6"/>
      <c r="B22" s="19"/>
      <c r="C22" s="19"/>
      <c r="D22" s="19"/>
      <c r="E22" s="19"/>
      <c r="F22" s="19"/>
      <c r="G22" s="19"/>
      <c r="H22" s="19"/>
    </row>
    <row r="23" spans="1:11" ht="15.75" customHeight="1" x14ac:dyDescent="0.2">
      <c r="C23" s="17"/>
      <c r="D23" s="15"/>
      <c r="E23" s="101"/>
      <c r="F23" s="101"/>
      <c r="G23" s="101"/>
    </row>
    <row r="24" spans="1:11" ht="15.75" x14ac:dyDescent="0.2">
      <c r="C24" s="17"/>
      <c r="D24" s="15"/>
      <c r="E24" s="32"/>
    </row>
    <row r="25" spans="1:11" ht="15" x14ac:dyDescent="0.2">
      <c r="A25" s="6"/>
    </row>
  </sheetData>
  <mergeCells count="20">
    <mergeCell ref="A1:I1"/>
    <mergeCell ref="A2:I2"/>
    <mergeCell ref="F8:H8"/>
    <mergeCell ref="C11:D11"/>
    <mergeCell ref="A9:A10"/>
    <mergeCell ref="B9:B10"/>
    <mergeCell ref="E9:E10"/>
    <mergeCell ref="F9:H9"/>
    <mergeCell ref="I9:I10"/>
    <mergeCell ref="F7:H7"/>
    <mergeCell ref="A7:E7"/>
    <mergeCell ref="A4:B4"/>
    <mergeCell ref="C5:P5"/>
    <mergeCell ref="C6:P6"/>
    <mergeCell ref="C4:P4"/>
    <mergeCell ref="A5:B5"/>
    <mergeCell ref="A6:B6"/>
    <mergeCell ref="E23:G23"/>
    <mergeCell ref="A13:D13"/>
    <mergeCell ref="C9:D10"/>
  </mergeCells>
  <phoneticPr fontId="2" type="noConversion"/>
  <printOptions horizontalCentered="1"/>
  <pageMargins left="0.6692913385826772" right="0.59055118110236227" top="0.78740157480314965" bottom="0.47244094488188981" header="0.31496062992125984" footer="0.31496062992125984"/>
  <pageSetup paperSize="9" scale="99"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483AC-375E-4609-BC61-F284F8CD1B6C}">
  <sheetPr>
    <tabColor rgb="FFFFFF00"/>
  </sheetPr>
  <dimension ref="A1:P54"/>
  <sheetViews>
    <sheetView zoomScale="73" zoomScaleNormal="73" workbookViewId="0">
      <selection activeCell="R35" sqref="R35"/>
    </sheetView>
  </sheetViews>
  <sheetFormatPr defaultRowHeight="12.75" x14ac:dyDescent="0.2"/>
  <cols>
    <col min="1" max="1" width="6.85546875" customWidth="1"/>
    <col min="2" max="2" width="50.5703125" customWidth="1"/>
    <col min="3" max="3" width="12.7109375" customWidth="1"/>
    <col min="4" max="4" width="10.85546875" customWidth="1"/>
    <col min="8" max="8" width="16.28515625" customWidth="1"/>
    <col min="9" max="9" width="11.28515625" customWidth="1"/>
    <col min="12" max="12" width="10.140625" bestFit="1" customWidth="1"/>
    <col min="13" max="13" width="20.5703125" customWidth="1"/>
    <col min="14" max="14" width="15.85546875" customWidth="1"/>
    <col min="15" max="15" width="28.28515625" customWidth="1"/>
  </cols>
  <sheetData>
    <row r="1" spans="1:16" ht="20.25" customHeight="1" x14ac:dyDescent="0.25">
      <c r="A1" s="105" t="s">
        <v>124</v>
      </c>
      <c r="B1" s="105"/>
      <c r="C1" s="105"/>
      <c r="D1" s="105"/>
      <c r="E1" s="105"/>
      <c r="F1" s="105"/>
      <c r="G1" s="105"/>
      <c r="H1" s="105"/>
      <c r="I1" s="105"/>
      <c r="J1" s="105"/>
      <c r="K1" s="105"/>
      <c r="L1" s="105"/>
      <c r="M1" s="105"/>
      <c r="N1" s="105"/>
      <c r="O1" s="105"/>
      <c r="P1" s="19"/>
    </row>
    <row r="2" spans="1:16" ht="15.75" customHeight="1" x14ac:dyDescent="0.25">
      <c r="A2" s="106" t="s">
        <v>123</v>
      </c>
      <c r="B2" s="107"/>
      <c r="C2" s="107"/>
      <c r="D2" s="107"/>
      <c r="E2" s="107"/>
      <c r="F2" s="107"/>
      <c r="G2" s="107"/>
      <c r="H2" s="107"/>
      <c r="I2" s="107"/>
      <c r="J2" s="107"/>
      <c r="K2" s="107"/>
      <c r="L2" s="107"/>
      <c r="M2" s="107"/>
      <c r="N2" s="107"/>
      <c r="O2" s="107"/>
      <c r="P2" s="19"/>
    </row>
    <row r="3" spans="1:16" ht="15.75" customHeight="1" x14ac:dyDescent="0.2">
      <c r="A3" s="108" t="s">
        <v>122</v>
      </c>
      <c r="B3" s="108"/>
      <c r="C3" s="108"/>
      <c r="D3" s="108"/>
      <c r="E3" s="108"/>
      <c r="F3" s="108"/>
      <c r="G3" s="108"/>
      <c r="H3" s="108"/>
      <c r="I3" s="108"/>
      <c r="J3" s="108"/>
      <c r="K3" s="108"/>
      <c r="L3" s="108"/>
      <c r="M3" s="108"/>
      <c r="N3" s="108"/>
      <c r="O3" s="108"/>
      <c r="P3" s="19"/>
    </row>
    <row r="4" spans="1:16" ht="31.5" customHeight="1" x14ac:dyDescent="0.2">
      <c r="P4" s="19"/>
    </row>
    <row r="5" spans="1:16" ht="15.75" x14ac:dyDescent="0.2">
      <c r="A5" s="100" t="s">
        <v>3</v>
      </c>
      <c r="B5" s="100"/>
      <c r="C5" s="89" t="s">
        <v>33</v>
      </c>
      <c r="D5" s="89"/>
      <c r="E5" s="89"/>
      <c r="F5" s="89"/>
      <c r="G5" s="89"/>
      <c r="H5" s="89"/>
      <c r="I5" s="89"/>
      <c r="J5" s="89"/>
      <c r="K5" s="89"/>
      <c r="L5" s="89"/>
      <c r="M5" s="89"/>
      <c r="N5" s="89"/>
      <c r="O5" s="89"/>
      <c r="P5" s="89"/>
    </row>
    <row r="6" spans="1:16" ht="15.75" x14ac:dyDescent="0.2">
      <c r="A6" s="89" t="s">
        <v>0</v>
      </c>
      <c r="B6" s="89"/>
      <c r="C6" s="89" t="s">
        <v>33</v>
      </c>
      <c r="D6" s="89"/>
      <c r="E6" s="89"/>
      <c r="F6" s="89"/>
      <c r="G6" s="89"/>
      <c r="H6" s="89"/>
      <c r="I6" s="89"/>
      <c r="J6" s="89"/>
      <c r="K6" s="89"/>
      <c r="L6" s="89"/>
      <c r="M6" s="89"/>
      <c r="N6" s="89"/>
      <c r="O6" s="89"/>
      <c r="P6" s="89"/>
    </row>
    <row r="7" spans="1:16" ht="15.75" x14ac:dyDescent="0.2">
      <c r="A7" s="100" t="s">
        <v>1</v>
      </c>
      <c r="B7" s="100"/>
      <c r="C7" s="89" t="s">
        <v>38</v>
      </c>
      <c r="D7" s="89"/>
      <c r="E7" s="89"/>
      <c r="F7" s="89"/>
      <c r="G7" s="89"/>
      <c r="H7" s="89"/>
      <c r="I7" s="89"/>
      <c r="J7" s="89"/>
      <c r="K7" s="89"/>
      <c r="L7" s="89"/>
      <c r="M7" s="89"/>
      <c r="N7" s="89"/>
      <c r="O7" s="89"/>
      <c r="P7" s="89"/>
    </row>
    <row r="8" spans="1:16" ht="15.75" x14ac:dyDescent="0.2">
      <c r="A8" s="17"/>
      <c r="B8" s="17"/>
      <c r="C8" s="1"/>
      <c r="D8" s="17"/>
      <c r="E8" s="17"/>
      <c r="F8" s="17"/>
      <c r="G8" s="17"/>
      <c r="H8" s="17"/>
      <c r="I8" s="17"/>
      <c r="J8" s="17"/>
      <c r="K8" s="17"/>
      <c r="L8" s="17"/>
      <c r="M8" s="17"/>
      <c r="N8" s="17"/>
      <c r="O8" s="17"/>
      <c r="P8" s="17"/>
    </row>
    <row r="9" spans="1:16" ht="15.75" x14ac:dyDescent="0.2">
      <c r="A9" s="100"/>
      <c r="B9" s="100"/>
      <c r="C9" s="100"/>
      <c r="D9" s="1" t="s">
        <v>31</v>
      </c>
      <c r="E9" s="1"/>
      <c r="F9" s="1"/>
      <c r="G9" s="1"/>
      <c r="H9" s="1"/>
      <c r="I9" s="1"/>
      <c r="J9" s="1"/>
      <c r="K9" s="1"/>
      <c r="L9" s="20"/>
      <c r="M9" s="119"/>
      <c r="N9" s="119"/>
      <c r="O9" s="120">
        <f>+O48</f>
        <v>0</v>
      </c>
      <c r="P9" s="120"/>
    </row>
    <row r="10" spans="1:16" ht="15.75" x14ac:dyDescent="0.2">
      <c r="A10" s="17"/>
      <c r="B10" s="17"/>
      <c r="C10" s="17"/>
      <c r="D10" s="17"/>
      <c r="E10" s="16"/>
      <c r="F10" s="17"/>
      <c r="G10" s="17"/>
      <c r="H10" s="17"/>
      <c r="I10" s="17"/>
      <c r="J10" s="17"/>
      <c r="K10" s="19"/>
      <c r="L10" s="19"/>
      <c r="M10" s="17" t="s">
        <v>10</v>
      </c>
      <c r="N10" s="17"/>
      <c r="O10" s="17"/>
      <c r="P10" s="19"/>
    </row>
    <row r="11" spans="1:16" ht="15.75" customHeight="1" x14ac:dyDescent="0.2">
      <c r="A11" s="109" t="s">
        <v>39</v>
      </c>
      <c r="B11" s="111" t="s">
        <v>29</v>
      </c>
      <c r="C11" s="111" t="s">
        <v>126</v>
      </c>
      <c r="D11" s="113" t="s">
        <v>30</v>
      </c>
      <c r="E11" s="115" t="s">
        <v>17</v>
      </c>
      <c r="F11" s="116"/>
      <c r="G11" s="116"/>
      <c r="H11" s="116"/>
      <c r="I11" s="116"/>
      <c r="J11" s="117"/>
      <c r="K11" s="115" t="s">
        <v>18</v>
      </c>
      <c r="L11" s="116"/>
      <c r="M11" s="116"/>
      <c r="N11" s="116"/>
      <c r="O11" s="117"/>
    </row>
    <row r="12" spans="1:16" ht="51.75" x14ac:dyDescent="0.2">
      <c r="A12" s="110"/>
      <c r="B12" s="112"/>
      <c r="C12" s="112"/>
      <c r="D12" s="114"/>
      <c r="E12" s="40" t="s">
        <v>19</v>
      </c>
      <c r="F12" s="40" t="s">
        <v>40</v>
      </c>
      <c r="G12" s="40" t="s">
        <v>41</v>
      </c>
      <c r="H12" s="40" t="s">
        <v>127</v>
      </c>
      <c r="I12" s="40" t="s">
        <v>42</v>
      </c>
      <c r="J12" s="39" t="s">
        <v>43</v>
      </c>
      <c r="K12" s="39" t="s">
        <v>23</v>
      </c>
      <c r="L12" s="40" t="s">
        <v>41</v>
      </c>
      <c r="M12" s="40" t="s">
        <v>127</v>
      </c>
      <c r="N12" s="40" t="s">
        <v>42</v>
      </c>
      <c r="O12" s="39" t="s">
        <v>44</v>
      </c>
    </row>
    <row r="13" spans="1:16" ht="18.75" customHeight="1" x14ac:dyDescent="0.2">
      <c r="A13" s="41" t="s">
        <v>45</v>
      </c>
      <c r="B13" s="42" t="s">
        <v>46</v>
      </c>
      <c r="C13" s="43"/>
      <c r="D13" s="44"/>
      <c r="E13" s="45"/>
      <c r="F13" s="45"/>
      <c r="G13" s="46"/>
      <c r="H13" s="45"/>
      <c r="I13" s="45"/>
      <c r="J13" s="45"/>
      <c r="K13" s="45"/>
      <c r="L13" s="45"/>
      <c r="M13" s="45"/>
      <c r="N13" s="45"/>
      <c r="O13" s="45"/>
    </row>
    <row r="14" spans="1:16" ht="15.75" x14ac:dyDescent="0.25">
      <c r="A14" s="47" t="s">
        <v>47</v>
      </c>
      <c r="B14" s="48" t="s">
        <v>48</v>
      </c>
      <c r="C14" s="49" t="s">
        <v>24</v>
      </c>
      <c r="D14" s="49">
        <v>150</v>
      </c>
      <c r="E14" s="45"/>
      <c r="F14" s="45"/>
      <c r="G14" s="45">
        <f>ROUND(E14*F14,2)</f>
        <v>0</v>
      </c>
      <c r="H14" s="45"/>
      <c r="I14" s="45"/>
      <c r="J14" s="45">
        <f>SUM(G14:I14)</f>
        <v>0</v>
      </c>
      <c r="K14" s="45">
        <f>ROUND(E14*D14,2)</f>
        <v>0</v>
      </c>
      <c r="L14" s="45">
        <f>ROUND(G14*D14,2)</f>
        <v>0</v>
      </c>
      <c r="M14" s="45">
        <f>ROUND(H14*D14,2)</f>
        <v>0</v>
      </c>
      <c r="N14" s="45">
        <f>ROUND(I14*D14,2)</f>
        <v>0</v>
      </c>
      <c r="O14" s="45">
        <f>ROUND(N14+M14+L14,2)</f>
        <v>0</v>
      </c>
    </row>
    <row r="15" spans="1:16" ht="15.75" x14ac:dyDescent="0.25">
      <c r="A15" s="47" t="s">
        <v>49</v>
      </c>
      <c r="B15" s="50" t="s">
        <v>50</v>
      </c>
      <c r="C15" s="49" t="s">
        <v>51</v>
      </c>
      <c r="D15" s="49">
        <v>1</v>
      </c>
      <c r="E15" s="45"/>
      <c r="F15" s="45"/>
      <c r="G15" s="45">
        <f>ROUND(E15*F15,2)</f>
        <v>0</v>
      </c>
      <c r="H15" s="45"/>
      <c r="I15" s="45"/>
      <c r="J15" s="45">
        <f t="shared" ref="J15:J47" si="0">SUM(G15:I15)</f>
        <v>0</v>
      </c>
      <c r="K15" s="45">
        <f>ROUND(E15*D15,2)</f>
        <v>0</v>
      </c>
      <c r="L15" s="45">
        <f>ROUND(G15*D15,2)</f>
        <v>0</v>
      </c>
      <c r="M15" s="45">
        <f>ROUND(H15*D15,2)</f>
        <v>0</v>
      </c>
      <c r="N15" s="45">
        <f>ROUND(I15*D15,2)</f>
        <v>0</v>
      </c>
      <c r="O15" s="45">
        <f>ROUND(N15+M15+L15,2)</f>
        <v>0</v>
      </c>
    </row>
    <row r="16" spans="1:16" ht="15.75" x14ac:dyDescent="0.2">
      <c r="A16" s="51" t="s">
        <v>52</v>
      </c>
      <c r="B16" s="52" t="s">
        <v>53</v>
      </c>
      <c r="C16" s="53"/>
      <c r="D16" s="54"/>
      <c r="E16" s="55"/>
      <c r="F16" s="55"/>
      <c r="G16" s="45"/>
      <c r="H16" s="45"/>
      <c r="I16" s="55"/>
      <c r="J16" s="45"/>
      <c r="K16" s="45"/>
      <c r="L16" s="45"/>
      <c r="M16" s="45"/>
      <c r="N16" s="45"/>
      <c r="O16" s="45"/>
    </row>
    <row r="17" spans="1:15" ht="31.5" x14ac:dyDescent="0.2">
      <c r="A17" s="56" t="s">
        <v>54</v>
      </c>
      <c r="B17" s="57" t="s">
        <v>55</v>
      </c>
      <c r="C17" s="53" t="s">
        <v>56</v>
      </c>
      <c r="D17" s="54">
        <v>4</v>
      </c>
      <c r="E17" s="58"/>
      <c r="F17" s="45"/>
      <c r="G17" s="45">
        <f>ROUND(E17*F17,2)</f>
        <v>0</v>
      </c>
      <c r="H17" s="45"/>
      <c r="I17" s="55"/>
      <c r="J17" s="45">
        <f t="shared" si="0"/>
        <v>0</v>
      </c>
      <c r="K17" s="45">
        <f t="shared" ref="K17:K22" si="1">ROUND(E17*D17,2)</f>
        <v>0</v>
      </c>
      <c r="L17" s="45">
        <f t="shared" ref="L17:L22" si="2">ROUND(G17*D17,2)</f>
        <v>0</v>
      </c>
      <c r="M17" s="45">
        <f t="shared" ref="M17:M22" si="3">ROUND(H17*D17,2)</f>
        <v>0</v>
      </c>
      <c r="N17" s="45">
        <f t="shared" ref="N17:N22" si="4">ROUND(I17*D17,2)</f>
        <v>0</v>
      </c>
      <c r="O17" s="45">
        <f t="shared" ref="O17:O22" si="5">ROUND(N17+M17+L17,2)</f>
        <v>0</v>
      </c>
    </row>
    <row r="18" spans="1:15" ht="31.5" x14ac:dyDescent="0.2">
      <c r="A18" s="56" t="s">
        <v>57</v>
      </c>
      <c r="B18" s="57" t="s">
        <v>58</v>
      </c>
      <c r="C18" s="53" t="s">
        <v>56</v>
      </c>
      <c r="D18" s="54">
        <v>5</v>
      </c>
      <c r="E18" s="58"/>
      <c r="F18" s="45"/>
      <c r="G18" s="45">
        <f t="shared" ref="G18:G46" si="6">ROUND(E18*F18,2)</f>
        <v>0</v>
      </c>
      <c r="H18" s="45"/>
      <c r="I18" s="55"/>
      <c r="J18" s="45">
        <f t="shared" si="0"/>
        <v>0</v>
      </c>
      <c r="K18" s="45">
        <f t="shared" si="1"/>
        <v>0</v>
      </c>
      <c r="L18" s="45">
        <f t="shared" si="2"/>
        <v>0</v>
      </c>
      <c r="M18" s="45">
        <f t="shared" si="3"/>
        <v>0</v>
      </c>
      <c r="N18" s="45">
        <f t="shared" si="4"/>
        <v>0</v>
      </c>
      <c r="O18" s="45">
        <f t="shared" si="5"/>
        <v>0</v>
      </c>
    </row>
    <row r="19" spans="1:15" ht="31.5" x14ac:dyDescent="0.2">
      <c r="A19" s="56" t="s">
        <v>59</v>
      </c>
      <c r="B19" s="57" t="s">
        <v>60</v>
      </c>
      <c r="C19" s="53" t="s">
        <v>56</v>
      </c>
      <c r="D19" s="54">
        <v>7</v>
      </c>
      <c r="E19" s="58"/>
      <c r="F19" s="45"/>
      <c r="G19" s="45">
        <f t="shared" si="6"/>
        <v>0</v>
      </c>
      <c r="H19" s="45"/>
      <c r="I19" s="55"/>
      <c r="J19" s="45">
        <f t="shared" si="0"/>
        <v>0</v>
      </c>
      <c r="K19" s="45">
        <f t="shared" si="1"/>
        <v>0</v>
      </c>
      <c r="L19" s="45">
        <f t="shared" si="2"/>
        <v>0</v>
      </c>
      <c r="M19" s="45">
        <f t="shared" si="3"/>
        <v>0</v>
      </c>
      <c r="N19" s="45">
        <f t="shared" si="4"/>
        <v>0</v>
      </c>
      <c r="O19" s="45">
        <f t="shared" si="5"/>
        <v>0</v>
      </c>
    </row>
    <row r="20" spans="1:15" ht="31.5" x14ac:dyDescent="0.2">
      <c r="A20" s="56" t="s">
        <v>61</v>
      </c>
      <c r="B20" s="57" t="s">
        <v>62</v>
      </c>
      <c r="C20" s="49" t="s">
        <v>63</v>
      </c>
      <c r="D20" s="54">
        <v>30</v>
      </c>
      <c r="E20" s="58"/>
      <c r="F20" s="45"/>
      <c r="G20" s="45">
        <f t="shared" si="6"/>
        <v>0</v>
      </c>
      <c r="H20" s="45"/>
      <c r="I20" s="55"/>
      <c r="J20" s="45">
        <f t="shared" si="0"/>
        <v>0</v>
      </c>
      <c r="K20" s="45">
        <f t="shared" si="1"/>
        <v>0</v>
      </c>
      <c r="L20" s="45">
        <f t="shared" si="2"/>
        <v>0</v>
      </c>
      <c r="M20" s="45">
        <f t="shared" si="3"/>
        <v>0</v>
      </c>
      <c r="N20" s="45">
        <f t="shared" si="4"/>
        <v>0</v>
      </c>
      <c r="O20" s="45">
        <f t="shared" si="5"/>
        <v>0</v>
      </c>
    </row>
    <row r="21" spans="1:15" ht="31.5" x14ac:dyDescent="0.2">
      <c r="A21" s="56" t="s">
        <v>64</v>
      </c>
      <c r="B21" s="57" t="s">
        <v>65</v>
      </c>
      <c r="C21" s="49" t="s">
        <v>63</v>
      </c>
      <c r="D21" s="54">
        <v>50</v>
      </c>
      <c r="E21" s="58"/>
      <c r="F21" s="45"/>
      <c r="G21" s="45">
        <f t="shared" si="6"/>
        <v>0</v>
      </c>
      <c r="H21" s="45"/>
      <c r="I21" s="55"/>
      <c r="J21" s="45">
        <f t="shared" si="0"/>
        <v>0</v>
      </c>
      <c r="K21" s="45">
        <f t="shared" si="1"/>
        <v>0</v>
      </c>
      <c r="L21" s="45">
        <f t="shared" si="2"/>
        <v>0</v>
      </c>
      <c r="M21" s="45">
        <f t="shared" si="3"/>
        <v>0</v>
      </c>
      <c r="N21" s="45">
        <f t="shared" si="4"/>
        <v>0</v>
      </c>
      <c r="O21" s="45">
        <f t="shared" si="5"/>
        <v>0</v>
      </c>
    </row>
    <row r="22" spans="1:15" ht="31.5" x14ac:dyDescent="0.2">
      <c r="A22" s="56" t="s">
        <v>66</v>
      </c>
      <c r="B22" s="57" t="s">
        <v>67</v>
      </c>
      <c r="C22" s="49" t="s">
        <v>63</v>
      </c>
      <c r="D22" s="54">
        <v>25</v>
      </c>
      <c r="E22" s="58"/>
      <c r="F22" s="45"/>
      <c r="G22" s="45">
        <f t="shared" si="6"/>
        <v>0</v>
      </c>
      <c r="H22" s="45"/>
      <c r="I22" s="55"/>
      <c r="J22" s="45">
        <f t="shared" si="0"/>
        <v>0</v>
      </c>
      <c r="K22" s="45">
        <f t="shared" si="1"/>
        <v>0</v>
      </c>
      <c r="L22" s="45">
        <f t="shared" si="2"/>
        <v>0</v>
      </c>
      <c r="M22" s="45">
        <f t="shared" si="3"/>
        <v>0</v>
      </c>
      <c r="N22" s="45">
        <f t="shared" si="4"/>
        <v>0</v>
      </c>
      <c r="O22" s="45">
        <f t="shared" si="5"/>
        <v>0</v>
      </c>
    </row>
    <row r="23" spans="1:15" ht="15.75" x14ac:dyDescent="0.2">
      <c r="A23" s="51" t="s">
        <v>68</v>
      </c>
      <c r="B23" s="59" t="s">
        <v>69</v>
      </c>
      <c r="C23" s="49"/>
      <c r="D23" s="49"/>
      <c r="E23" s="58"/>
      <c r="F23" s="58"/>
      <c r="G23" s="45"/>
      <c r="H23" s="45"/>
      <c r="I23" s="58"/>
      <c r="J23" s="45"/>
      <c r="K23" s="45"/>
      <c r="L23" s="45"/>
      <c r="M23" s="45"/>
      <c r="N23" s="45"/>
      <c r="O23" s="45"/>
    </row>
    <row r="24" spans="1:15" ht="31.5" x14ac:dyDescent="0.2">
      <c r="A24" s="60" t="s">
        <v>70</v>
      </c>
      <c r="B24" s="61" t="s">
        <v>71</v>
      </c>
      <c r="C24" s="49" t="s">
        <v>63</v>
      </c>
      <c r="D24" s="49">
        <v>390</v>
      </c>
      <c r="E24" s="58"/>
      <c r="F24" s="45"/>
      <c r="G24" s="45">
        <f t="shared" si="6"/>
        <v>0</v>
      </c>
      <c r="H24" s="45"/>
      <c r="I24" s="58"/>
      <c r="J24" s="45">
        <f t="shared" si="0"/>
        <v>0</v>
      </c>
      <c r="K24" s="45">
        <f>ROUND(E24*D24,2)</f>
        <v>0</v>
      </c>
      <c r="L24" s="45">
        <f>ROUND(G24*D24,2)</f>
        <v>0</v>
      </c>
      <c r="M24" s="45">
        <f>ROUND(H24*D24,2)</f>
        <v>0</v>
      </c>
      <c r="N24" s="45">
        <f>ROUND(I24*D24,2)</f>
        <v>0</v>
      </c>
      <c r="O24" s="45">
        <f>ROUND(N24+M24+L24,2)</f>
        <v>0</v>
      </c>
    </row>
    <row r="25" spans="1:15" ht="15.75" x14ac:dyDescent="0.2">
      <c r="A25" s="60" t="s">
        <v>72</v>
      </c>
      <c r="B25" s="61" t="s">
        <v>73</v>
      </c>
      <c r="C25" s="49" t="s">
        <v>56</v>
      </c>
      <c r="D25" s="49">
        <v>7</v>
      </c>
      <c r="E25" s="58"/>
      <c r="F25" s="45"/>
      <c r="G25" s="45">
        <f t="shared" si="6"/>
        <v>0</v>
      </c>
      <c r="H25" s="45"/>
      <c r="I25" s="58"/>
      <c r="J25" s="45">
        <f t="shared" si="0"/>
        <v>0</v>
      </c>
      <c r="K25" s="45">
        <f>ROUND(E25*D25,2)</f>
        <v>0</v>
      </c>
      <c r="L25" s="45">
        <f>ROUND(G25*D25,2)</f>
        <v>0</v>
      </c>
      <c r="M25" s="45">
        <f>ROUND(H25*D25,2)</f>
        <v>0</v>
      </c>
      <c r="N25" s="45">
        <f>ROUND(I25*D25,2)</f>
        <v>0</v>
      </c>
      <c r="O25" s="45">
        <f>ROUND(N25+M25+L25,2)</f>
        <v>0</v>
      </c>
    </row>
    <row r="26" spans="1:15" ht="15.75" customHeight="1" x14ac:dyDescent="0.2">
      <c r="A26" s="62" t="s">
        <v>74</v>
      </c>
      <c r="B26" s="63" t="s">
        <v>75</v>
      </c>
      <c r="C26" s="49"/>
      <c r="D26" s="49"/>
      <c r="E26" s="58"/>
      <c r="F26" s="58"/>
      <c r="G26" s="45"/>
      <c r="H26" s="45"/>
      <c r="I26" s="58"/>
      <c r="J26" s="45"/>
      <c r="K26" s="45"/>
      <c r="L26" s="45"/>
      <c r="M26" s="45"/>
      <c r="N26" s="45"/>
      <c r="O26" s="45"/>
    </row>
    <row r="27" spans="1:15" ht="15.75" x14ac:dyDescent="0.2">
      <c r="A27" s="60" t="s">
        <v>76</v>
      </c>
      <c r="B27" s="64" t="s">
        <v>77</v>
      </c>
      <c r="C27" s="49" t="s">
        <v>56</v>
      </c>
      <c r="D27" s="49">
        <v>2</v>
      </c>
      <c r="E27" s="58"/>
      <c r="F27" s="45"/>
      <c r="G27" s="45">
        <f t="shared" si="6"/>
        <v>0</v>
      </c>
      <c r="H27" s="45"/>
      <c r="I27" s="58"/>
      <c r="J27" s="45">
        <f t="shared" si="0"/>
        <v>0</v>
      </c>
      <c r="K27" s="45">
        <f t="shared" ref="K27:K35" si="7">ROUND(E27*D27,2)</f>
        <v>0</v>
      </c>
      <c r="L27" s="45">
        <f t="shared" ref="L27:L32" si="8">ROUND(G27*D27,2)</f>
        <v>0</v>
      </c>
      <c r="M27" s="45">
        <f t="shared" ref="M27:M32" si="9">ROUND(H27*D27,2)</f>
        <v>0</v>
      </c>
      <c r="N27" s="45">
        <f t="shared" ref="N27:N35" si="10">ROUND(I27*D27,2)</f>
        <v>0</v>
      </c>
      <c r="O27" s="45">
        <f t="shared" ref="O27:O35" si="11">ROUND(N27+M27+L27,2)</f>
        <v>0</v>
      </c>
    </row>
    <row r="28" spans="1:15" ht="15.75" x14ac:dyDescent="0.2">
      <c r="A28" s="60" t="s">
        <v>78</v>
      </c>
      <c r="B28" s="64" t="s">
        <v>79</v>
      </c>
      <c r="C28" s="49" t="s">
        <v>56</v>
      </c>
      <c r="D28" s="49">
        <v>1</v>
      </c>
      <c r="E28" s="58"/>
      <c r="F28" s="45"/>
      <c r="G28" s="45">
        <f t="shared" si="6"/>
        <v>0</v>
      </c>
      <c r="H28" s="45"/>
      <c r="I28" s="58"/>
      <c r="J28" s="45">
        <f t="shared" si="0"/>
        <v>0</v>
      </c>
      <c r="K28" s="45">
        <f>ROUND(E28*D28,2)</f>
        <v>0</v>
      </c>
      <c r="L28" s="45">
        <f>ROUND(G28*D28,2)</f>
        <v>0</v>
      </c>
      <c r="M28" s="45">
        <f>ROUND(H28*D28,2)</f>
        <v>0</v>
      </c>
      <c r="N28" s="45">
        <f>ROUND(I28*D28,2)</f>
        <v>0</v>
      </c>
      <c r="O28" s="45">
        <f>ROUND(N28+M28+L28,2)</f>
        <v>0</v>
      </c>
    </row>
    <row r="29" spans="1:15" ht="15.75" x14ac:dyDescent="0.2">
      <c r="A29" s="60" t="s">
        <v>80</v>
      </c>
      <c r="B29" s="65" t="s">
        <v>81</v>
      </c>
      <c r="C29" s="49" t="s">
        <v>56</v>
      </c>
      <c r="D29" s="49">
        <v>2</v>
      </c>
      <c r="E29" s="58"/>
      <c r="F29" s="45"/>
      <c r="G29" s="45">
        <f t="shared" si="6"/>
        <v>0</v>
      </c>
      <c r="H29" s="45"/>
      <c r="I29" s="58"/>
      <c r="J29" s="45">
        <f t="shared" si="0"/>
        <v>0</v>
      </c>
      <c r="K29" s="45">
        <f t="shared" si="7"/>
        <v>0</v>
      </c>
      <c r="L29" s="45">
        <f t="shared" si="8"/>
        <v>0</v>
      </c>
      <c r="M29" s="45">
        <f t="shared" si="9"/>
        <v>0</v>
      </c>
      <c r="N29" s="45">
        <f t="shared" si="10"/>
        <v>0</v>
      </c>
      <c r="O29" s="45">
        <f t="shared" si="11"/>
        <v>0</v>
      </c>
    </row>
    <row r="30" spans="1:15" ht="15.75" x14ac:dyDescent="0.2">
      <c r="A30" s="60" t="s">
        <v>82</v>
      </c>
      <c r="B30" s="65" t="s">
        <v>83</v>
      </c>
      <c r="C30" s="49" t="s">
        <v>56</v>
      </c>
      <c r="D30" s="49">
        <v>4</v>
      </c>
      <c r="E30" s="58"/>
      <c r="F30" s="45"/>
      <c r="G30" s="45">
        <f t="shared" si="6"/>
        <v>0</v>
      </c>
      <c r="H30" s="45"/>
      <c r="I30" s="58"/>
      <c r="J30" s="45">
        <f t="shared" si="0"/>
        <v>0</v>
      </c>
      <c r="K30" s="45">
        <f t="shared" si="7"/>
        <v>0</v>
      </c>
      <c r="L30" s="45">
        <f t="shared" si="8"/>
        <v>0</v>
      </c>
      <c r="M30" s="45">
        <f t="shared" si="9"/>
        <v>0</v>
      </c>
      <c r="N30" s="45">
        <f t="shared" si="10"/>
        <v>0</v>
      </c>
      <c r="O30" s="45">
        <f t="shared" si="11"/>
        <v>0</v>
      </c>
    </row>
    <row r="31" spans="1:15" ht="15.75" x14ac:dyDescent="0.2">
      <c r="A31" s="60" t="s">
        <v>84</v>
      </c>
      <c r="B31" s="65" t="s">
        <v>85</v>
      </c>
      <c r="C31" s="49" t="s">
        <v>56</v>
      </c>
      <c r="D31" s="49">
        <v>2</v>
      </c>
      <c r="E31" s="58"/>
      <c r="F31" s="45"/>
      <c r="G31" s="45">
        <f t="shared" si="6"/>
        <v>0</v>
      </c>
      <c r="H31" s="45"/>
      <c r="I31" s="58"/>
      <c r="J31" s="45">
        <f t="shared" si="0"/>
        <v>0</v>
      </c>
      <c r="K31" s="45">
        <f t="shared" si="7"/>
        <v>0</v>
      </c>
      <c r="L31" s="45">
        <f t="shared" si="8"/>
        <v>0</v>
      </c>
      <c r="M31" s="45">
        <f t="shared" si="9"/>
        <v>0</v>
      </c>
      <c r="N31" s="45">
        <f t="shared" si="10"/>
        <v>0</v>
      </c>
      <c r="O31" s="45">
        <f t="shared" si="11"/>
        <v>0</v>
      </c>
    </row>
    <row r="32" spans="1:15" ht="15.75" x14ac:dyDescent="0.2">
      <c r="A32" s="60" t="s">
        <v>86</v>
      </c>
      <c r="B32" s="65" t="s">
        <v>87</v>
      </c>
      <c r="C32" s="49" t="s">
        <v>56</v>
      </c>
      <c r="D32" s="49">
        <v>1</v>
      </c>
      <c r="E32" s="58"/>
      <c r="F32" s="45"/>
      <c r="G32" s="45">
        <f t="shared" si="6"/>
        <v>0</v>
      </c>
      <c r="H32" s="45"/>
      <c r="I32" s="58"/>
      <c r="J32" s="45">
        <f t="shared" si="0"/>
        <v>0</v>
      </c>
      <c r="K32" s="45">
        <f t="shared" si="7"/>
        <v>0</v>
      </c>
      <c r="L32" s="45">
        <f t="shared" si="8"/>
        <v>0</v>
      </c>
      <c r="M32" s="45">
        <f t="shared" si="9"/>
        <v>0</v>
      </c>
      <c r="N32" s="45">
        <f t="shared" si="10"/>
        <v>0</v>
      </c>
      <c r="O32" s="45">
        <f t="shared" si="11"/>
        <v>0</v>
      </c>
    </row>
    <row r="33" spans="1:15" ht="15.75" x14ac:dyDescent="0.2">
      <c r="A33" s="60" t="s">
        <v>88</v>
      </c>
      <c r="B33" s="65" t="s">
        <v>89</v>
      </c>
      <c r="C33" s="49" t="s">
        <v>56</v>
      </c>
      <c r="D33" s="49">
        <v>1</v>
      </c>
      <c r="E33" s="58"/>
      <c r="F33" s="45"/>
      <c r="G33" s="45">
        <f t="shared" si="6"/>
        <v>0</v>
      </c>
      <c r="H33" s="45"/>
      <c r="I33" s="58"/>
      <c r="J33" s="45">
        <f t="shared" si="0"/>
        <v>0</v>
      </c>
      <c r="K33" s="45">
        <f>ROUND(E33*D33,2)</f>
        <v>0</v>
      </c>
      <c r="L33" s="45">
        <f>ROUND(G33*D33,2)</f>
        <v>0</v>
      </c>
      <c r="M33" s="45">
        <f>ROUND(H33*D33,2)</f>
        <v>0</v>
      </c>
      <c r="N33" s="45">
        <f>ROUND(I33*D33,2)</f>
        <v>0</v>
      </c>
      <c r="O33" s="45">
        <f>ROUND(N33+M33+L33,2)</f>
        <v>0</v>
      </c>
    </row>
    <row r="34" spans="1:15" ht="31.5" x14ac:dyDescent="0.2">
      <c r="A34" s="60" t="s">
        <v>90</v>
      </c>
      <c r="B34" s="66" t="s">
        <v>91</v>
      </c>
      <c r="C34" s="67" t="s">
        <v>56</v>
      </c>
      <c r="D34" s="67">
        <v>1</v>
      </c>
      <c r="E34" s="68"/>
      <c r="F34" s="69"/>
      <c r="G34" s="45">
        <f t="shared" si="6"/>
        <v>0</v>
      </c>
      <c r="H34" s="45"/>
      <c r="I34" s="68"/>
      <c r="J34" s="45">
        <f t="shared" si="0"/>
        <v>0</v>
      </c>
      <c r="K34" s="69">
        <f>ROUND(E34*D34,2)</f>
        <v>0</v>
      </c>
      <c r="L34" s="69">
        <f>ROUND(G34*D34,2)</f>
        <v>0</v>
      </c>
      <c r="M34" s="69">
        <f>ROUND(H34*D34,2)</f>
        <v>0</v>
      </c>
      <c r="N34" s="69">
        <f>ROUND(I34*D34,2)</f>
        <v>0</v>
      </c>
      <c r="O34" s="69">
        <f>ROUND(N34+M34+L34,2)</f>
        <v>0</v>
      </c>
    </row>
    <row r="35" spans="1:15" ht="15.75" x14ac:dyDescent="0.2">
      <c r="A35" s="60" t="s">
        <v>92</v>
      </c>
      <c r="B35" s="65" t="s">
        <v>93</v>
      </c>
      <c r="C35" s="49" t="s">
        <v>56</v>
      </c>
      <c r="D35" s="49">
        <v>1</v>
      </c>
      <c r="E35" s="58"/>
      <c r="F35" s="45"/>
      <c r="G35" s="45">
        <f t="shared" si="6"/>
        <v>0</v>
      </c>
      <c r="H35" s="45"/>
      <c r="I35" s="58"/>
      <c r="J35" s="45">
        <f t="shared" si="0"/>
        <v>0</v>
      </c>
      <c r="K35" s="45">
        <f t="shared" si="7"/>
        <v>0</v>
      </c>
      <c r="L35" s="45">
        <f>ROUND(G35*D35,2)</f>
        <v>0</v>
      </c>
      <c r="M35" s="45">
        <f>ROUND(H35*D35,2)</f>
        <v>0</v>
      </c>
      <c r="N35" s="45">
        <f t="shared" si="10"/>
        <v>0</v>
      </c>
      <c r="O35" s="45">
        <f t="shared" si="11"/>
        <v>0</v>
      </c>
    </row>
    <row r="36" spans="1:15" ht="15.75" x14ac:dyDescent="0.2">
      <c r="A36" s="60" t="s">
        <v>94</v>
      </c>
      <c r="B36" s="65" t="s">
        <v>95</v>
      </c>
      <c r="C36" s="49" t="s">
        <v>56</v>
      </c>
      <c r="D36" s="49">
        <v>1</v>
      </c>
      <c r="E36" s="58"/>
      <c r="F36" s="45"/>
      <c r="G36" s="45">
        <f t="shared" si="6"/>
        <v>0</v>
      </c>
      <c r="H36" s="45"/>
      <c r="I36" s="58"/>
      <c r="J36" s="45">
        <f t="shared" si="0"/>
        <v>0</v>
      </c>
      <c r="K36" s="45">
        <f>ROUND(E36*D36,2)</f>
        <v>0</v>
      </c>
      <c r="L36" s="45">
        <f>ROUND(G36*D36,2)</f>
        <v>0</v>
      </c>
      <c r="M36" s="45">
        <f>ROUND(H36*D36,2)</f>
        <v>0</v>
      </c>
      <c r="N36" s="45">
        <f>ROUND(I36*D36,2)</f>
        <v>0</v>
      </c>
      <c r="O36" s="45">
        <f>ROUND(N36+M36+L36,2)</f>
        <v>0</v>
      </c>
    </row>
    <row r="37" spans="1:15" ht="20.25" customHeight="1" x14ac:dyDescent="0.2">
      <c r="A37" s="62" t="s">
        <v>96</v>
      </c>
      <c r="B37" s="63" t="s">
        <v>97</v>
      </c>
      <c r="C37" s="49"/>
      <c r="D37" s="49"/>
      <c r="E37" s="58"/>
      <c r="F37" s="45"/>
      <c r="G37" s="45"/>
      <c r="H37" s="45"/>
      <c r="I37" s="58"/>
      <c r="J37" s="45"/>
      <c r="K37" s="45"/>
      <c r="L37" s="45"/>
      <c r="M37" s="45"/>
      <c r="N37" s="45"/>
      <c r="O37" s="45"/>
    </row>
    <row r="38" spans="1:15" ht="31.5" x14ac:dyDescent="0.2">
      <c r="A38" s="60" t="s">
        <v>98</v>
      </c>
      <c r="B38" s="65" t="s">
        <v>99</v>
      </c>
      <c r="C38" s="49" t="s">
        <v>56</v>
      </c>
      <c r="D38" s="49">
        <v>1</v>
      </c>
      <c r="E38" s="58"/>
      <c r="F38" s="45"/>
      <c r="G38" s="45">
        <f t="shared" si="6"/>
        <v>0</v>
      </c>
      <c r="H38" s="45"/>
      <c r="I38" s="58"/>
      <c r="J38" s="45">
        <f t="shared" si="0"/>
        <v>0</v>
      </c>
      <c r="K38" s="45">
        <f>ROUND(E38*D38,2)</f>
        <v>0</v>
      </c>
      <c r="L38" s="45">
        <f>ROUND(G38*D38,2)</f>
        <v>0</v>
      </c>
      <c r="M38" s="45">
        <f>ROUND(H38*D38,2)</f>
        <v>0</v>
      </c>
      <c r="N38" s="45">
        <f>ROUND(I38*D38,2)</f>
        <v>0</v>
      </c>
      <c r="O38" s="45">
        <f>ROUND(N38+M38+L38,2)</f>
        <v>0</v>
      </c>
    </row>
    <row r="39" spans="1:15" ht="15.75" x14ac:dyDescent="0.2">
      <c r="A39" s="60" t="s">
        <v>100</v>
      </c>
      <c r="B39" s="61" t="s">
        <v>101</v>
      </c>
      <c r="C39" s="49" t="s">
        <v>24</v>
      </c>
      <c r="D39" s="49">
        <v>8.1999999999999993</v>
      </c>
      <c r="E39" s="58"/>
      <c r="F39" s="45"/>
      <c r="G39" s="45">
        <f t="shared" si="6"/>
        <v>0</v>
      </c>
      <c r="H39" s="45"/>
      <c r="I39" s="58"/>
      <c r="J39" s="45">
        <f t="shared" si="0"/>
        <v>0</v>
      </c>
      <c r="K39" s="45">
        <f>ROUND(E39*D39,2)</f>
        <v>0</v>
      </c>
      <c r="L39" s="45">
        <f>ROUND(G39*D39,2)</f>
        <v>0</v>
      </c>
      <c r="M39" s="45">
        <f>ROUND(H39*D39,2)</f>
        <v>0</v>
      </c>
      <c r="N39" s="45">
        <f>ROUND(I39*D39,2)</f>
        <v>0</v>
      </c>
      <c r="O39" s="45">
        <f t="shared" ref="O39:O47" si="12">ROUND(N39+M39+L39,2)</f>
        <v>0</v>
      </c>
    </row>
    <row r="40" spans="1:15" ht="15.75" x14ac:dyDescent="0.2">
      <c r="A40" s="60" t="s">
        <v>102</v>
      </c>
      <c r="B40" s="61" t="s">
        <v>103</v>
      </c>
      <c r="C40" s="49" t="s">
        <v>56</v>
      </c>
      <c r="D40" s="49">
        <v>2</v>
      </c>
      <c r="E40" s="58"/>
      <c r="F40" s="45"/>
      <c r="G40" s="45">
        <f t="shared" si="6"/>
        <v>0</v>
      </c>
      <c r="H40" s="45"/>
      <c r="I40" s="58"/>
      <c r="J40" s="45">
        <f t="shared" si="0"/>
        <v>0</v>
      </c>
      <c r="K40" s="45">
        <f>ROUND(E40*D40,2)</f>
        <v>0</v>
      </c>
      <c r="L40" s="45">
        <f>ROUND(G40*D40,2)</f>
        <v>0</v>
      </c>
      <c r="M40" s="45">
        <f>ROUND(H40*D40,2)</f>
        <v>0</v>
      </c>
      <c r="N40" s="45">
        <f>ROUND(I40*D40,2)</f>
        <v>0</v>
      </c>
      <c r="O40" s="45">
        <f t="shared" si="12"/>
        <v>0</v>
      </c>
    </row>
    <row r="41" spans="1:15" ht="31.5" x14ac:dyDescent="0.2">
      <c r="A41" s="60" t="s">
        <v>104</v>
      </c>
      <c r="B41" s="61" t="s">
        <v>105</v>
      </c>
      <c r="C41" s="49" t="s">
        <v>56</v>
      </c>
      <c r="D41" s="49">
        <v>1</v>
      </c>
      <c r="E41" s="58"/>
      <c r="F41" s="45"/>
      <c r="G41" s="45">
        <f t="shared" si="6"/>
        <v>0</v>
      </c>
      <c r="H41" s="45"/>
      <c r="I41" s="58"/>
      <c r="J41" s="45">
        <f t="shared" si="0"/>
        <v>0</v>
      </c>
      <c r="K41" s="45">
        <f>ROUND(E41*D41,2)</f>
        <v>0</v>
      </c>
      <c r="L41" s="45">
        <f>ROUND(G41*D41,2)</f>
        <v>0</v>
      </c>
      <c r="M41" s="45">
        <f>ROUND(H41*D41,2)</f>
        <v>0</v>
      </c>
      <c r="N41" s="45">
        <f>ROUND(I41*D41,2)</f>
        <v>0</v>
      </c>
      <c r="O41" s="45">
        <f t="shared" si="12"/>
        <v>0</v>
      </c>
    </row>
    <row r="42" spans="1:15" ht="15.75" x14ac:dyDescent="0.2">
      <c r="A42" s="51" t="s">
        <v>106</v>
      </c>
      <c r="B42" s="63" t="s">
        <v>107</v>
      </c>
      <c r="C42" s="49"/>
      <c r="D42" s="49"/>
      <c r="E42" s="58"/>
      <c r="F42" s="58"/>
      <c r="G42" s="45"/>
      <c r="H42" s="45"/>
      <c r="I42" s="58"/>
      <c r="J42" s="45"/>
      <c r="K42" s="45"/>
      <c r="L42" s="45"/>
      <c r="M42" s="45"/>
      <c r="N42" s="45"/>
      <c r="O42" s="45">
        <f t="shared" si="12"/>
        <v>0</v>
      </c>
    </row>
    <row r="43" spans="1:15" ht="15.75" x14ac:dyDescent="0.2">
      <c r="A43" s="60" t="s">
        <v>108</v>
      </c>
      <c r="B43" s="61" t="s">
        <v>109</v>
      </c>
      <c r="C43" s="49" t="s">
        <v>51</v>
      </c>
      <c r="D43" s="49">
        <v>1</v>
      </c>
      <c r="E43" s="58"/>
      <c r="F43" s="45"/>
      <c r="G43" s="45">
        <f t="shared" si="6"/>
        <v>0</v>
      </c>
      <c r="H43" s="45"/>
      <c r="I43" s="58"/>
      <c r="J43" s="45">
        <f t="shared" si="0"/>
        <v>0</v>
      </c>
      <c r="K43" s="45">
        <f>ROUND(E43*D43,2)</f>
        <v>0</v>
      </c>
      <c r="L43" s="45">
        <f>ROUND(G43*D43,2)</f>
        <v>0</v>
      </c>
      <c r="M43" s="45">
        <f>ROUND(H43*D43,2)</f>
        <v>0</v>
      </c>
      <c r="N43" s="45">
        <f>ROUND(I43*D43,2)</f>
        <v>0</v>
      </c>
      <c r="O43" s="45">
        <f t="shared" si="12"/>
        <v>0</v>
      </c>
    </row>
    <row r="44" spans="1:15" ht="15.75" x14ac:dyDescent="0.2">
      <c r="A44" s="60" t="s">
        <v>110</v>
      </c>
      <c r="B44" s="61" t="s">
        <v>111</v>
      </c>
      <c r="C44" s="49" t="s">
        <v>51</v>
      </c>
      <c r="D44" s="49">
        <v>1</v>
      </c>
      <c r="E44" s="58"/>
      <c r="F44" s="45"/>
      <c r="G44" s="45">
        <f t="shared" si="6"/>
        <v>0</v>
      </c>
      <c r="H44" s="45"/>
      <c r="I44" s="58"/>
      <c r="J44" s="45">
        <f t="shared" si="0"/>
        <v>0</v>
      </c>
      <c r="K44" s="45">
        <f>ROUND(E44*D44,2)</f>
        <v>0</v>
      </c>
      <c r="L44" s="45">
        <f>ROUND(G44*D44,2)</f>
        <v>0</v>
      </c>
      <c r="M44" s="45">
        <f>ROUND(H44*D44,2)</f>
        <v>0</v>
      </c>
      <c r="N44" s="45">
        <f>ROUND(I44*D44,2)</f>
        <v>0</v>
      </c>
      <c r="O44" s="45">
        <f t="shared" si="12"/>
        <v>0</v>
      </c>
    </row>
    <row r="45" spans="1:15" ht="15.75" x14ac:dyDescent="0.2">
      <c r="A45" s="51" t="s">
        <v>112</v>
      </c>
      <c r="B45" s="59" t="s">
        <v>113</v>
      </c>
      <c r="C45" s="49"/>
      <c r="D45" s="49"/>
      <c r="E45" s="58"/>
      <c r="F45" s="58"/>
      <c r="G45" s="45"/>
      <c r="H45" s="45"/>
      <c r="I45" s="58"/>
      <c r="J45" s="45"/>
      <c r="K45" s="45"/>
      <c r="L45" s="45"/>
      <c r="M45" s="45"/>
      <c r="N45" s="45"/>
      <c r="O45" s="45">
        <f t="shared" si="12"/>
        <v>0</v>
      </c>
    </row>
    <row r="46" spans="1:15" ht="15.75" x14ac:dyDescent="0.2">
      <c r="A46" s="70" t="s">
        <v>114</v>
      </c>
      <c r="B46" s="61" t="s">
        <v>115</v>
      </c>
      <c r="C46" s="49" t="s">
        <v>116</v>
      </c>
      <c r="D46" s="49">
        <v>100</v>
      </c>
      <c r="E46" s="58"/>
      <c r="F46" s="45"/>
      <c r="G46" s="45">
        <f t="shared" si="6"/>
        <v>0</v>
      </c>
      <c r="H46" s="45"/>
      <c r="I46" s="58"/>
      <c r="J46" s="45">
        <f t="shared" si="0"/>
        <v>0</v>
      </c>
      <c r="K46" s="45">
        <f>ROUND(E46*D46,2)</f>
        <v>0</v>
      </c>
      <c r="L46" s="45">
        <f>ROUND(G46*D46,2)</f>
        <v>0</v>
      </c>
      <c r="M46" s="45">
        <f>ROUND(H46*D46,2)</f>
        <v>0</v>
      </c>
      <c r="N46" s="45">
        <f>ROUND(I46*D46,2)</f>
        <v>0</v>
      </c>
      <c r="O46" s="45">
        <f t="shared" si="12"/>
        <v>0</v>
      </c>
    </row>
    <row r="47" spans="1:15" ht="15.75" x14ac:dyDescent="0.2">
      <c r="A47" s="82" t="s">
        <v>117</v>
      </c>
      <c r="B47" s="83" t="s">
        <v>118</v>
      </c>
      <c r="C47" s="84" t="s">
        <v>119</v>
      </c>
      <c r="D47" s="84">
        <v>1</v>
      </c>
      <c r="E47" s="85"/>
      <c r="F47" s="80"/>
      <c r="G47" s="80">
        <f>ROUND(E47*F47,2)</f>
        <v>0</v>
      </c>
      <c r="H47" s="85"/>
      <c r="I47" s="85"/>
      <c r="J47" s="80">
        <f t="shared" si="0"/>
        <v>0</v>
      </c>
      <c r="K47" s="80">
        <f>ROUND(E47*D47,2)</f>
        <v>0</v>
      </c>
      <c r="L47" s="80">
        <f>ROUND(G47*D47,2)</f>
        <v>0</v>
      </c>
      <c r="M47" s="80">
        <f>ROUND(H47*D47,2)</f>
        <v>0</v>
      </c>
      <c r="N47" s="80">
        <f>ROUND(I47*D47,2)</f>
        <v>0</v>
      </c>
      <c r="O47" s="80">
        <f t="shared" si="12"/>
        <v>0</v>
      </c>
    </row>
    <row r="48" spans="1:15" ht="30.75" customHeight="1" x14ac:dyDescent="0.2">
      <c r="A48" s="121" t="s">
        <v>120</v>
      </c>
      <c r="B48" s="121"/>
      <c r="C48" s="121"/>
      <c r="D48" s="121"/>
      <c r="E48" s="121"/>
      <c r="F48" s="121"/>
      <c r="G48" s="121"/>
      <c r="H48" s="121"/>
      <c r="I48" s="121"/>
      <c r="J48" s="121"/>
      <c r="K48" s="81">
        <f>SUM(K13:K47)</f>
        <v>0</v>
      </c>
      <c r="L48" s="81">
        <f>SUM(L13:L47)</f>
        <v>0</v>
      </c>
      <c r="M48" s="81">
        <f>SUM(M13:M47)</f>
        <v>0</v>
      </c>
      <c r="N48" s="81">
        <f>SUM(N13:N47)</f>
        <v>0</v>
      </c>
      <c r="O48" s="81">
        <f>SUM(O13:O47)</f>
        <v>0</v>
      </c>
    </row>
    <row r="49" spans="1:15" ht="15.75" x14ac:dyDescent="0.25">
      <c r="A49" s="118" t="s">
        <v>121</v>
      </c>
      <c r="B49" s="118"/>
      <c r="C49" s="118"/>
      <c r="D49" s="118"/>
      <c r="E49" s="118"/>
      <c r="F49" s="118"/>
      <c r="G49" s="118"/>
      <c r="H49" s="118"/>
      <c r="I49" s="118"/>
      <c r="J49" s="118"/>
      <c r="K49" s="71"/>
      <c r="L49" s="71"/>
      <c r="M49" s="71"/>
      <c r="N49" s="71"/>
      <c r="O49" s="72"/>
    </row>
    <row r="50" spans="1:15" ht="15.75" x14ac:dyDescent="0.25">
      <c r="A50" s="118"/>
      <c r="B50" s="118"/>
      <c r="C50" s="118"/>
      <c r="D50" s="118"/>
      <c r="E50" s="118"/>
      <c r="F50" s="118"/>
      <c r="G50" s="118"/>
      <c r="H50" s="118"/>
      <c r="I50" s="118"/>
      <c r="J50" s="118"/>
      <c r="K50" s="71"/>
      <c r="L50" s="71"/>
      <c r="M50" s="71"/>
      <c r="N50" s="71"/>
      <c r="O50" s="72"/>
    </row>
    <row r="51" spans="1:15" ht="15.75" x14ac:dyDescent="0.25">
      <c r="A51" s="118"/>
      <c r="B51" s="118"/>
      <c r="C51" s="118"/>
      <c r="D51" s="118"/>
      <c r="E51" s="118"/>
      <c r="F51" s="118"/>
      <c r="G51" s="118"/>
      <c r="H51" s="118"/>
      <c r="I51" s="118"/>
      <c r="J51" s="118"/>
      <c r="K51" s="73"/>
      <c r="L51" s="72"/>
      <c r="M51" s="72"/>
      <c r="N51" s="72"/>
      <c r="O51" s="74"/>
    </row>
    <row r="52" spans="1:15" ht="15.75" x14ac:dyDescent="0.25">
      <c r="A52" s="118"/>
      <c r="B52" s="118"/>
      <c r="C52" s="118"/>
      <c r="D52" s="118"/>
      <c r="E52" s="118"/>
      <c r="F52" s="118"/>
      <c r="G52" s="118"/>
      <c r="H52" s="118"/>
      <c r="I52" s="118"/>
      <c r="J52" s="118"/>
      <c r="K52" s="75"/>
      <c r="L52" s="75"/>
      <c r="M52" s="75"/>
      <c r="N52" s="75"/>
      <c r="O52" s="76"/>
    </row>
    <row r="53" spans="1:15" ht="15.75" x14ac:dyDescent="0.25">
      <c r="A53" s="118"/>
      <c r="B53" s="118"/>
      <c r="C53" s="118"/>
      <c r="D53" s="118"/>
      <c r="E53" s="118"/>
      <c r="F53" s="118"/>
      <c r="G53" s="118"/>
      <c r="H53" s="118"/>
      <c r="I53" s="118"/>
      <c r="J53" s="118"/>
      <c r="K53" s="75"/>
      <c r="L53" s="75"/>
      <c r="M53" s="75"/>
      <c r="N53" s="75"/>
      <c r="O53" s="76"/>
    </row>
    <row r="54" spans="1:15" ht="37.5" customHeight="1" x14ac:dyDescent="0.25">
      <c r="A54" s="118"/>
      <c r="B54" s="118"/>
      <c r="C54" s="118"/>
      <c r="D54" s="118"/>
      <c r="E54" s="118"/>
      <c r="F54" s="118"/>
      <c r="G54" s="118"/>
      <c r="H54" s="118"/>
      <c r="I54" s="118"/>
      <c r="J54" s="118"/>
      <c r="K54" s="75"/>
      <c r="L54" s="75"/>
      <c r="M54" s="75"/>
      <c r="N54" s="75"/>
      <c r="O54" s="76"/>
    </row>
  </sheetData>
  <mergeCells count="20">
    <mergeCell ref="K11:O11"/>
    <mergeCell ref="A49:J54"/>
    <mergeCell ref="A7:B7"/>
    <mergeCell ref="C7:P7"/>
    <mergeCell ref="A9:C9"/>
    <mergeCell ref="M9:N9"/>
    <mergeCell ref="O9:P9"/>
    <mergeCell ref="A48:J48"/>
    <mergeCell ref="A11:A12"/>
    <mergeCell ref="B11:B12"/>
    <mergeCell ref="C11:C12"/>
    <mergeCell ref="D11:D12"/>
    <mergeCell ref="E11:J11"/>
    <mergeCell ref="A1:O1"/>
    <mergeCell ref="A2:O2"/>
    <mergeCell ref="A5:B5"/>
    <mergeCell ref="C5:P5"/>
    <mergeCell ref="A6:B6"/>
    <mergeCell ref="C6:P6"/>
    <mergeCell ref="A3:O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Būvn_koptame</vt:lpstr>
      <vt:lpstr>Kopsav_</vt:lpstr>
      <vt:lpstr>1_VISPĀRĒJIE BŪVDARBI</vt:lpstr>
      <vt:lpstr>Kopsav_!Print_Area</vt:lpstr>
    </vt:vector>
  </TitlesOfParts>
  <Manager/>
  <Company>Sabiedrība "D Kubs"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Tāme</dc:title>
  <dc:subject/>
  <dc:creator>Tāmēšanas sistēma būvniecībā</dc:creator>
  <cp:keywords>Tāmēšanas sistēma būvniecībā</cp:keywords>
  <dc:description/>
  <cp:lastModifiedBy>Arvis Bērziņš-Bērzītis</cp:lastModifiedBy>
  <cp:revision/>
  <cp:lastPrinted>2023-10-23T17:57:36Z</cp:lastPrinted>
  <dcterms:created xsi:type="dcterms:W3CDTF">2003-10-14T17:22:54Z</dcterms:created>
  <dcterms:modified xsi:type="dcterms:W3CDTF">2026-07-14T15:37:10Z</dcterms:modified>
  <cp:category/>
  <cp:contentStatus/>
</cp:coreProperties>
</file>