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A.Kalnina\Desktop\Kult_akadem\procesaa\2026-14-buvdarbi\2.8._iepirkuma_dokumenti_21082026\"/>
    </mc:Choice>
  </mc:AlternateContent>
  <xr:revisionPtr revIDLastSave="0" documentId="13_ncr:1_{DF585031-E554-41AF-99C2-69307C64E4B3}" xr6:coauthVersionLast="47" xr6:coauthVersionMax="47" xr10:uidLastSave="{00000000-0000-0000-0000-000000000000}"/>
  <bookViews>
    <workbookView xWindow="-28920" yWindow="915" windowWidth="29040" windowHeight="15720" tabRatio="917" firstSheet="1" activeTab="4" xr2:uid="{00000000-000D-0000-FFFF-FFFF00000000}"/>
  </bookViews>
  <sheets>
    <sheet name="KOPTĀME" sheetId="91" r:id="rId1"/>
    <sheet name="Kopsav." sheetId="90" r:id="rId2"/>
    <sheet name="1-1_Demontāža" sheetId="99" r:id="rId3"/>
    <sheet name="1-2_BK" sheetId="100" r:id="rId4"/>
    <sheet name="1-3_Sienas" sheetId="101" r:id="rId5"/>
    <sheet name="1-4_Jumts" sheetId="102" r:id="rId6"/>
    <sheet name="1-5_grīdas" sheetId="103" r:id="rId7"/>
    <sheet name="1-6_logi" sheetId="104" r:id="rId8"/>
    <sheet name="1-7_durvis" sheetId="105" r:id="rId9"/>
    <sheet name="1-8_dažādi darbi" sheetId="106" r:id="rId10"/>
    <sheet name="2-1_UK" sheetId="107" r:id="rId11"/>
    <sheet name="2-2_AVK" sheetId="109" r:id="rId12"/>
    <sheet name="2-3_AVK-V" sheetId="111" r:id="rId13"/>
    <sheet name="2-4_EL" sheetId="113" r:id="rId14"/>
    <sheet name="2-5_UATS" sheetId="114" r:id="rId15"/>
    <sheet name="2-6_ESS-TK,VN" sheetId="108" r:id="rId16"/>
    <sheet name="2-7_ESS-CI" sheetId="112" r:id="rId17"/>
    <sheet name="2-8_ESS-PK,AS" sheetId="115" r:id="rId18"/>
  </sheets>
  <definedNames>
    <definedName name="_xlnm._FilterDatabase" localSheetId="2" hidden="1">'1-1_Demontāža'!$A$15:$HS$27</definedName>
    <definedName name="_xlnm._FilterDatabase" localSheetId="3" hidden="1">'1-2_BK'!$A$15:$HS$93</definedName>
    <definedName name="_xlnm._FilterDatabase" localSheetId="4" hidden="1">'1-3_Sienas'!$A$15:$HS$65</definedName>
    <definedName name="_xlnm._FilterDatabase" localSheetId="5" hidden="1">'1-4_Jumts'!$A$15:$HS$44</definedName>
    <definedName name="_xlnm._FilterDatabase" localSheetId="6" hidden="1">'1-5_grīdas'!$A$15:$HS$44</definedName>
    <definedName name="_xlnm._FilterDatabase" localSheetId="7" hidden="1">'1-6_logi'!$A$15:$HS$18</definedName>
    <definedName name="_xlnm._FilterDatabase" localSheetId="8" hidden="1">'1-7_durvis'!$A$15:$HS$27</definedName>
    <definedName name="_xlnm._FilterDatabase" localSheetId="9" hidden="1">'1-8_dažādi darbi'!$A$15:$HS$55</definedName>
    <definedName name="_xlnm._FilterDatabase" localSheetId="10" hidden="1">'2-1_UK'!$A$15:$HS$51</definedName>
    <definedName name="_xlnm._FilterDatabase" localSheetId="11" hidden="1">'2-2_AVK'!$A$15:$HU$96</definedName>
    <definedName name="_xlnm._FilterDatabase" localSheetId="12" hidden="1">'2-3_AVK-V'!$A$15:$HU$89</definedName>
    <definedName name="_xlnm._FilterDatabase" localSheetId="13" hidden="1">'2-4_EL'!$A$15:$HT$56</definedName>
    <definedName name="_xlnm._FilterDatabase" localSheetId="14" hidden="1">'2-5_UATS'!$A$15:$HS$30</definedName>
    <definedName name="_xlnm._FilterDatabase" localSheetId="15" hidden="1">'2-6_ESS-TK,VN'!$A$15:$HS$61</definedName>
    <definedName name="_xlnm._FilterDatabase" localSheetId="16" hidden="1">'2-7_ESS-CI'!$A$15:$HS$27</definedName>
    <definedName name="_xlnm._FilterDatabase" localSheetId="17" hidden="1">'2-8_ESS-PK,AS'!$A$15:$HS$53</definedName>
    <definedName name="_xlnm.Print_Area" localSheetId="2">'1-1_Demontāža'!$A$1:$P$46</definedName>
    <definedName name="_xlnm.Print_Area" localSheetId="3">'1-2_BK'!$A$1:$P$111</definedName>
    <definedName name="_xlnm.Print_Area" localSheetId="4">'1-3_Sienas'!$A$1:$P$83</definedName>
    <definedName name="_xlnm.Print_Area" localSheetId="5">'1-4_Jumts'!$A$1:$P$62</definedName>
    <definedName name="_xlnm.Print_Area" localSheetId="6">'1-5_grīdas'!$A$1:$P$62</definedName>
    <definedName name="_xlnm.Print_Area" localSheetId="7">'1-6_logi'!$A$1:$P$36</definedName>
    <definedName name="_xlnm.Print_Area" localSheetId="8">'1-7_durvis'!$A$1:$P$45</definedName>
    <definedName name="_xlnm.Print_Area" localSheetId="9">'1-8_dažādi darbi'!$A$1:$P$73</definedName>
    <definedName name="_xlnm.Print_Area" localSheetId="10">'2-1_UK'!$A$1:$P$69</definedName>
    <definedName name="_xlnm.Print_Area" localSheetId="11">'2-2_AVK'!$A$1:$R$114</definedName>
    <definedName name="_xlnm.Print_Area" localSheetId="12">'2-3_AVK-V'!$A$1:$R$107</definedName>
    <definedName name="_xlnm.Print_Area" localSheetId="13">'2-4_EL'!$A$1:$Q$74</definedName>
    <definedName name="_xlnm.Print_Area" localSheetId="14">'2-5_UATS'!$A$1:$P$48</definedName>
    <definedName name="_xlnm.Print_Area" localSheetId="15">'2-6_ESS-TK,VN'!$A$1:$P$79</definedName>
    <definedName name="_xlnm.Print_Area" localSheetId="16">'2-7_ESS-CI'!$A$1:$P$45</definedName>
    <definedName name="_xlnm.Print_Area" localSheetId="17">'2-8_ESS-PK,AS'!$A$1:$P$71</definedName>
    <definedName name="_xlnm.Print_Area" localSheetId="1">Kopsav.!$A$1:$I$48</definedName>
    <definedName name="_xlnm.Print_Area" localSheetId="0">KOPTĀME!$A$1:$C$28</definedName>
    <definedName name="_xlnm.Print_Titles" localSheetId="2">'1-1_Demontāža'!$14:$15</definedName>
    <definedName name="_xlnm.Print_Titles" localSheetId="3">'1-2_BK'!$14:$15</definedName>
    <definedName name="_xlnm.Print_Titles" localSheetId="4">'1-3_Sienas'!$14:$15</definedName>
    <definedName name="_xlnm.Print_Titles" localSheetId="5">'1-4_Jumts'!$14:$15</definedName>
    <definedName name="_xlnm.Print_Titles" localSheetId="6">'1-5_grīdas'!$14:$15</definedName>
    <definedName name="_xlnm.Print_Titles" localSheetId="7">'1-6_logi'!$14:$15</definedName>
    <definedName name="_xlnm.Print_Titles" localSheetId="8">'1-7_durvis'!$14:$15</definedName>
    <definedName name="_xlnm.Print_Titles" localSheetId="9">'1-8_dažādi darbi'!$14:$15</definedName>
    <definedName name="_xlnm.Print_Titles" localSheetId="10">'2-1_UK'!$14:$15</definedName>
    <definedName name="_xlnm.Print_Titles" localSheetId="11">'2-2_AVK'!$14:$15</definedName>
    <definedName name="_xlnm.Print_Titles" localSheetId="12">'2-3_AVK-V'!$14:$15</definedName>
    <definedName name="_xlnm.Print_Titles" localSheetId="13">'2-4_EL'!$14:$15</definedName>
    <definedName name="_xlnm.Print_Titles" localSheetId="14">'2-5_UATS'!$14:$15</definedName>
    <definedName name="_xlnm.Print_Titles" localSheetId="15">'2-6_ESS-TK,VN'!$14:$15</definedName>
    <definedName name="_xlnm.Print_Titles" localSheetId="16">'2-7_ESS-CI'!$14:$15</definedName>
    <definedName name="_xlnm.Print_Titles" localSheetId="17">'2-8_ESS-PK,AS'!$14:$15</definedName>
  </definedNames>
  <calcPr calcId="191029" fullPrecision="0"/>
  <fileRecoveryPr autoRecover="0"/>
</workbook>
</file>

<file path=xl/calcChain.xml><?xml version="1.0" encoding="utf-8"?>
<calcChain xmlns="http://schemas.openxmlformats.org/spreadsheetml/2006/main">
  <c r="Q20" i="113" l="1"/>
  <c r="P20" i="113"/>
  <c r="O20" i="113"/>
  <c r="N20" i="113"/>
  <c r="M20" i="113"/>
  <c r="L20" i="113"/>
  <c r="I20" i="113"/>
  <c r="Q41" i="113"/>
  <c r="P41" i="113"/>
  <c r="O41" i="113"/>
  <c r="N41" i="113"/>
  <c r="M41" i="113"/>
  <c r="L41" i="113"/>
  <c r="I41" i="113"/>
  <c r="P39" i="103"/>
  <c r="P40" i="103"/>
  <c r="P41" i="103"/>
  <c r="P42" i="103"/>
  <c r="O39" i="103"/>
  <c r="O40" i="103"/>
  <c r="O41" i="103"/>
  <c r="O42" i="103"/>
  <c r="N39" i="103"/>
  <c r="N40" i="103"/>
  <c r="N41" i="103"/>
  <c r="N42" i="103"/>
  <c r="M39" i="103"/>
  <c r="M40" i="103"/>
  <c r="M41" i="103"/>
  <c r="M42" i="103"/>
  <c r="L39" i="103"/>
  <c r="L40" i="103"/>
  <c r="L41" i="103"/>
  <c r="L42" i="103"/>
  <c r="K40" i="103"/>
  <c r="K41" i="103"/>
  <c r="K42" i="103"/>
  <c r="H42" i="103"/>
  <c r="H40" i="103"/>
  <c r="H41" i="103"/>
  <c r="K38" i="103"/>
  <c r="K39" i="103"/>
  <c r="H39" i="103"/>
  <c r="P25" i="99"/>
  <c r="M25" i="99"/>
  <c r="K25" i="99"/>
  <c r="H25" i="99"/>
  <c r="O64" i="101"/>
  <c r="N64" i="101"/>
  <c r="L64" i="101"/>
  <c r="H64" i="101"/>
  <c r="O63" i="101"/>
  <c r="N63" i="101"/>
  <c r="L63" i="101"/>
  <c r="H63" i="101"/>
  <c r="O61" i="101"/>
  <c r="N61" i="101"/>
  <c r="L61" i="101"/>
  <c r="H61" i="101"/>
  <c r="O23" i="101"/>
  <c r="N23" i="101"/>
  <c r="L23" i="101"/>
  <c r="H23" i="101"/>
  <c r="O38" i="103"/>
  <c r="N38" i="103"/>
  <c r="L38" i="103"/>
  <c r="H38" i="103"/>
  <c r="O36" i="103"/>
  <c r="N36" i="103"/>
  <c r="L36" i="103"/>
  <c r="H36" i="103"/>
  <c r="L25" i="99"/>
  <c r="N25" i="99"/>
  <c r="O25" i="99"/>
  <c r="M64" i="101" l="1"/>
  <c r="P64" i="101" s="1"/>
  <c r="K64" i="101"/>
  <c r="K63" i="101"/>
  <c r="M63" i="101"/>
  <c r="P63" i="101" s="1"/>
  <c r="K61" i="101"/>
  <c r="M61" i="101"/>
  <c r="P61" i="101" s="1"/>
  <c r="M23" i="101"/>
  <c r="P23" i="101" s="1"/>
  <c r="K23" i="101"/>
  <c r="M38" i="103"/>
  <c r="P38" i="103" s="1"/>
  <c r="K36" i="103"/>
  <c r="M36" i="103"/>
  <c r="P36" i="103" s="1"/>
  <c r="O37" i="106"/>
  <c r="N37" i="106"/>
  <c r="L37" i="106"/>
  <c r="H37" i="106"/>
  <c r="O21" i="106"/>
  <c r="N21" i="106"/>
  <c r="L21" i="106"/>
  <c r="H21" i="106"/>
  <c r="O25" i="105"/>
  <c r="N25" i="105"/>
  <c r="L25" i="105"/>
  <c r="H25" i="105"/>
  <c r="O54" i="106"/>
  <c r="N54" i="106"/>
  <c r="L54" i="106"/>
  <c r="H54" i="106"/>
  <c r="O53" i="106"/>
  <c r="N53" i="106"/>
  <c r="L53" i="106"/>
  <c r="H53" i="106"/>
  <c r="O52" i="106"/>
  <c r="N52" i="106"/>
  <c r="L52" i="106"/>
  <c r="H52" i="106"/>
  <c r="O86" i="100"/>
  <c r="N86" i="100"/>
  <c r="L86" i="100"/>
  <c r="H86" i="100"/>
  <c r="O85" i="100"/>
  <c r="N85" i="100"/>
  <c r="L85" i="100"/>
  <c r="H85" i="100"/>
  <c r="O91" i="100"/>
  <c r="N91" i="100"/>
  <c r="L91" i="100"/>
  <c r="H91" i="100"/>
  <c r="O89" i="100"/>
  <c r="N89" i="100"/>
  <c r="L89" i="100"/>
  <c r="H89" i="100"/>
  <c r="O26" i="105"/>
  <c r="N26" i="105"/>
  <c r="L26" i="105"/>
  <c r="H26" i="105"/>
  <c r="C33" i="90"/>
  <c r="B33" i="90"/>
  <c r="C32" i="90"/>
  <c r="B32" i="90"/>
  <c r="D71" i="115"/>
  <c r="D68" i="115"/>
  <c r="D66" i="115"/>
  <c r="D63" i="115"/>
  <c r="O52" i="115"/>
  <c r="N52" i="115"/>
  <c r="L52" i="115"/>
  <c r="H52" i="115"/>
  <c r="K52" i="115" s="1"/>
  <c r="O51" i="115"/>
  <c r="N51" i="115"/>
  <c r="L51" i="115"/>
  <c r="H51" i="115"/>
  <c r="M51" i="115" s="1"/>
  <c r="O50" i="115"/>
  <c r="N50" i="115"/>
  <c r="L50" i="115"/>
  <c r="H50" i="115"/>
  <c r="M50" i="115" s="1"/>
  <c r="O49" i="115"/>
  <c r="N49" i="115"/>
  <c r="L49" i="115"/>
  <c r="H49" i="115"/>
  <c r="K49" i="115" s="1"/>
  <c r="O48" i="115"/>
  <c r="N48" i="115"/>
  <c r="L48" i="115"/>
  <c r="H48" i="115"/>
  <c r="K48" i="115" s="1"/>
  <c r="O47" i="115"/>
  <c r="N47" i="115"/>
  <c r="L47" i="115"/>
  <c r="H47" i="115"/>
  <c r="M47" i="115" s="1"/>
  <c r="O46" i="115"/>
  <c r="N46" i="115"/>
  <c r="L46" i="115"/>
  <c r="H46" i="115"/>
  <c r="M46" i="115" s="1"/>
  <c r="O45" i="115"/>
  <c r="N45" i="115"/>
  <c r="L45" i="115"/>
  <c r="H45" i="115"/>
  <c r="K45" i="115" s="1"/>
  <c r="O44" i="115"/>
  <c r="N44" i="115"/>
  <c r="L44" i="115"/>
  <c r="H44" i="115"/>
  <c r="K44" i="115" s="1"/>
  <c r="O43" i="115"/>
  <c r="N43" i="115"/>
  <c r="L43" i="115"/>
  <c r="H43" i="115"/>
  <c r="M43" i="115" s="1"/>
  <c r="O42" i="115"/>
  <c r="N42" i="115"/>
  <c r="L42" i="115"/>
  <c r="H42" i="115"/>
  <c r="M42" i="115" s="1"/>
  <c r="O41" i="115"/>
  <c r="N41" i="115"/>
  <c r="L41" i="115"/>
  <c r="H41" i="115"/>
  <c r="K41" i="115" s="1"/>
  <c r="O40" i="115"/>
  <c r="N40" i="115"/>
  <c r="L40" i="115"/>
  <c r="H40" i="115"/>
  <c r="K40" i="115" s="1"/>
  <c r="O39" i="115"/>
  <c r="N39" i="115"/>
  <c r="L39" i="115"/>
  <c r="H39" i="115"/>
  <c r="M39" i="115" s="1"/>
  <c r="O38" i="115"/>
  <c r="N38" i="115"/>
  <c r="L38" i="115"/>
  <c r="H38" i="115"/>
  <c r="M38" i="115" s="1"/>
  <c r="O37" i="115"/>
  <c r="N37" i="115"/>
  <c r="L37" i="115"/>
  <c r="H37" i="115"/>
  <c r="K37" i="115" s="1"/>
  <c r="O36" i="115"/>
  <c r="N36" i="115"/>
  <c r="L36" i="115"/>
  <c r="H36" i="115"/>
  <c r="K36" i="115" s="1"/>
  <c r="O35" i="115"/>
  <c r="N35" i="115"/>
  <c r="L35" i="115"/>
  <c r="H35" i="115"/>
  <c r="M35" i="115" s="1"/>
  <c r="O34" i="115"/>
  <c r="N34" i="115"/>
  <c r="L34" i="115"/>
  <c r="H34" i="115"/>
  <c r="M34" i="115" s="1"/>
  <c r="O33" i="115"/>
  <c r="N33" i="115"/>
  <c r="L33" i="115"/>
  <c r="H33" i="115"/>
  <c r="K33" i="115" s="1"/>
  <c r="O32" i="115"/>
  <c r="N32" i="115"/>
  <c r="L32" i="115"/>
  <c r="H32" i="115"/>
  <c r="M32" i="115" s="1"/>
  <c r="O31" i="115"/>
  <c r="N31" i="115"/>
  <c r="L31" i="115"/>
  <c r="H31" i="115"/>
  <c r="M31" i="115" s="1"/>
  <c r="O30" i="115"/>
  <c r="N30" i="115"/>
  <c r="L30" i="115"/>
  <c r="H30" i="115"/>
  <c r="M30" i="115" s="1"/>
  <c r="O29" i="115"/>
  <c r="N29" i="115"/>
  <c r="L29" i="115"/>
  <c r="H29" i="115"/>
  <c r="K29" i="115" s="1"/>
  <c r="O28" i="115"/>
  <c r="N28" i="115"/>
  <c r="L28" i="115"/>
  <c r="H28" i="115"/>
  <c r="K28" i="115" s="1"/>
  <c r="O27" i="115"/>
  <c r="N27" i="115"/>
  <c r="L27" i="115"/>
  <c r="H27" i="115"/>
  <c r="M27" i="115" s="1"/>
  <c r="O26" i="115"/>
  <c r="N26" i="115"/>
  <c r="L26" i="115"/>
  <c r="H26" i="115"/>
  <c r="M26" i="115" s="1"/>
  <c r="O25" i="115"/>
  <c r="N25" i="115"/>
  <c r="L25" i="115"/>
  <c r="H25" i="115"/>
  <c r="K25" i="115" s="1"/>
  <c r="O24" i="115"/>
  <c r="N24" i="115"/>
  <c r="L24" i="115"/>
  <c r="H24" i="115"/>
  <c r="K24" i="115" s="1"/>
  <c r="O23" i="115"/>
  <c r="N23" i="115"/>
  <c r="L23" i="115"/>
  <c r="H23" i="115"/>
  <c r="M23" i="115" s="1"/>
  <c r="O22" i="115"/>
  <c r="N22" i="115"/>
  <c r="L22" i="115"/>
  <c r="H22" i="115"/>
  <c r="M22" i="115" s="1"/>
  <c r="O21" i="115"/>
  <c r="N21" i="115"/>
  <c r="L21" i="115"/>
  <c r="H21" i="115"/>
  <c r="K21" i="115" s="1"/>
  <c r="O20" i="115"/>
  <c r="N20" i="115"/>
  <c r="L20" i="115"/>
  <c r="H20" i="115"/>
  <c r="K20" i="115" s="1"/>
  <c r="O19" i="115"/>
  <c r="N19" i="115"/>
  <c r="L19" i="115"/>
  <c r="H19" i="115"/>
  <c r="M19" i="115" s="1"/>
  <c r="O18" i="115"/>
  <c r="N18" i="115"/>
  <c r="L18" i="115"/>
  <c r="H18" i="115"/>
  <c r="M18" i="115" s="1"/>
  <c r="O17" i="115"/>
  <c r="N17" i="115"/>
  <c r="L17" i="115"/>
  <c r="H17" i="115"/>
  <c r="K17" i="115" s="1"/>
  <c r="O16" i="115"/>
  <c r="N16" i="115"/>
  <c r="L16" i="115"/>
  <c r="H16" i="115"/>
  <c r="K16" i="115" s="1"/>
  <c r="N12" i="115"/>
  <c r="A8" i="115"/>
  <c r="A7" i="115"/>
  <c r="A6" i="115"/>
  <c r="C31" i="90"/>
  <c r="B31" i="90"/>
  <c r="C30" i="90"/>
  <c r="B30" i="90"/>
  <c r="D48" i="114"/>
  <c r="D45" i="114"/>
  <c r="D43" i="114"/>
  <c r="D40" i="114"/>
  <c r="O29" i="114"/>
  <c r="N29" i="114"/>
  <c r="L29" i="114"/>
  <c r="H29" i="114"/>
  <c r="M29" i="114" s="1"/>
  <c r="O28" i="114"/>
  <c r="N28" i="114"/>
  <c r="L28" i="114"/>
  <c r="H28" i="114"/>
  <c r="K28" i="114" s="1"/>
  <c r="O27" i="114"/>
  <c r="N27" i="114"/>
  <c r="L27" i="114"/>
  <c r="H27" i="114"/>
  <c r="K27" i="114" s="1"/>
  <c r="O26" i="114"/>
  <c r="N26" i="114"/>
  <c r="L26" i="114"/>
  <c r="H26" i="114"/>
  <c r="M26" i="114" s="1"/>
  <c r="O25" i="114"/>
  <c r="N25" i="114"/>
  <c r="L25" i="114"/>
  <c r="H25" i="114"/>
  <c r="M25" i="114" s="1"/>
  <c r="O24" i="114"/>
  <c r="N24" i="114"/>
  <c r="L24" i="114"/>
  <c r="H24" i="114"/>
  <c r="K24" i="114" s="1"/>
  <c r="O23" i="114"/>
  <c r="N23" i="114"/>
  <c r="L23" i="114"/>
  <c r="H23" i="114"/>
  <c r="K23" i="114" s="1"/>
  <c r="O22" i="114"/>
  <c r="N22" i="114"/>
  <c r="L22" i="114"/>
  <c r="H22" i="114"/>
  <c r="M22" i="114" s="1"/>
  <c r="O21" i="114"/>
  <c r="N21" i="114"/>
  <c r="L21" i="114"/>
  <c r="H21" i="114"/>
  <c r="M21" i="114" s="1"/>
  <c r="O20" i="114"/>
  <c r="N20" i="114"/>
  <c r="L20" i="114"/>
  <c r="H20" i="114"/>
  <c r="K20" i="114" s="1"/>
  <c r="O19" i="114"/>
  <c r="N19" i="114"/>
  <c r="L19" i="114"/>
  <c r="H19" i="114"/>
  <c r="K19" i="114" s="1"/>
  <c r="O18" i="114"/>
  <c r="N18" i="114"/>
  <c r="L18" i="114"/>
  <c r="H18" i="114"/>
  <c r="M18" i="114" s="1"/>
  <c r="O17" i="114"/>
  <c r="N17" i="114"/>
  <c r="L17" i="114"/>
  <c r="H17" i="114"/>
  <c r="M17" i="114" s="1"/>
  <c r="O16" i="114"/>
  <c r="N16" i="114"/>
  <c r="L16" i="114"/>
  <c r="H16" i="114"/>
  <c r="K16" i="114" s="1"/>
  <c r="N12" i="114"/>
  <c r="A8" i="114"/>
  <c r="A7" i="114"/>
  <c r="A6" i="114"/>
  <c r="C29" i="90"/>
  <c r="B29" i="90"/>
  <c r="E74" i="113"/>
  <c r="E71" i="113"/>
  <c r="E69" i="113"/>
  <c r="E66" i="113"/>
  <c r="P55" i="113"/>
  <c r="O55" i="113"/>
  <c r="M55" i="113"/>
  <c r="I55" i="113"/>
  <c r="L55" i="113" s="1"/>
  <c r="P54" i="113"/>
  <c r="O54" i="113"/>
  <c r="M54" i="113"/>
  <c r="I54" i="113"/>
  <c r="L54" i="113" s="1"/>
  <c r="P52" i="113"/>
  <c r="O52" i="113"/>
  <c r="M52" i="113"/>
  <c r="I52" i="113"/>
  <c r="N52" i="113" s="1"/>
  <c r="P51" i="113"/>
  <c r="O51" i="113"/>
  <c r="M51" i="113"/>
  <c r="I51" i="113"/>
  <c r="L51" i="113" s="1"/>
  <c r="P50" i="113"/>
  <c r="O50" i="113"/>
  <c r="M50" i="113"/>
  <c r="I50" i="113"/>
  <c r="L50" i="113" s="1"/>
  <c r="P49" i="113"/>
  <c r="O49" i="113"/>
  <c r="M49" i="113"/>
  <c r="I49" i="113"/>
  <c r="N49" i="113" s="1"/>
  <c r="P48" i="113"/>
  <c r="O48" i="113"/>
  <c r="M48" i="113"/>
  <c r="I48" i="113"/>
  <c r="N48" i="113" s="1"/>
  <c r="P47" i="113"/>
  <c r="O47" i="113"/>
  <c r="M47" i="113"/>
  <c r="I47" i="113"/>
  <c r="N47" i="113" s="1"/>
  <c r="P46" i="113"/>
  <c r="O46" i="113"/>
  <c r="M46" i="113"/>
  <c r="I46" i="113"/>
  <c r="L46" i="113" s="1"/>
  <c r="P45" i="113"/>
  <c r="O45" i="113"/>
  <c r="M45" i="113"/>
  <c r="I45" i="113"/>
  <c r="N45" i="113" s="1"/>
  <c r="P44" i="113"/>
  <c r="O44" i="113"/>
  <c r="M44" i="113"/>
  <c r="I44" i="113"/>
  <c r="N44" i="113" s="1"/>
  <c r="P43" i="113"/>
  <c r="O43" i="113"/>
  <c r="M43" i="113"/>
  <c r="I43" i="113"/>
  <c r="L43" i="113" s="1"/>
  <c r="P40" i="113"/>
  <c r="O40" i="113"/>
  <c r="M40" i="113"/>
  <c r="I40" i="113"/>
  <c r="N40" i="113" s="1"/>
  <c r="P39" i="113"/>
  <c r="O39" i="113"/>
  <c r="M39" i="113"/>
  <c r="I39" i="113"/>
  <c r="N39" i="113" s="1"/>
  <c r="P38" i="113"/>
  <c r="O38" i="113"/>
  <c r="M38" i="113"/>
  <c r="I38" i="113"/>
  <c r="L38" i="113" s="1"/>
  <c r="P37" i="113"/>
  <c r="O37" i="113"/>
  <c r="M37" i="113"/>
  <c r="I37" i="113"/>
  <c r="L37" i="113" s="1"/>
  <c r="P36" i="113"/>
  <c r="O36" i="113"/>
  <c r="M36" i="113"/>
  <c r="I36" i="113"/>
  <c r="N36" i="113" s="1"/>
  <c r="P35" i="113"/>
  <c r="O35" i="113"/>
  <c r="M35" i="113"/>
  <c r="I35" i="113"/>
  <c r="N35" i="113" s="1"/>
  <c r="P34" i="113"/>
  <c r="O34" i="113"/>
  <c r="M34" i="113"/>
  <c r="I34" i="113"/>
  <c r="L34" i="113" s="1"/>
  <c r="P33" i="113"/>
  <c r="O33" i="113"/>
  <c r="M33" i="113"/>
  <c r="I33" i="113"/>
  <c r="L33" i="113" s="1"/>
  <c r="P32" i="113"/>
  <c r="O32" i="113"/>
  <c r="M32" i="113"/>
  <c r="I32" i="113"/>
  <c r="N32" i="113" s="1"/>
  <c r="P31" i="113"/>
  <c r="O31" i="113"/>
  <c r="M31" i="113"/>
  <c r="I31" i="113"/>
  <c r="N31" i="113" s="1"/>
  <c r="P29" i="113"/>
  <c r="O29" i="113"/>
  <c r="M29" i="113"/>
  <c r="I29" i="113"/>
  <c r="L29" i="113" s="1"/>
  <c r="P28" i="113"/>
  <c r="O28" i="113"/>
  <c r="M28" i="113"/>
  <c r="I28" i="113"/>
  <c r="L28" i="113" s="1"/>
  <c r="P27" i="113"/>
  <c r="O27" i="113"/>
  <c r="M27" i="113"/>
  <c r="I27" i="113"/>
  <c r="N27" i="113" s="1"/>
  <c r="P26" i="113"/>
  <c r="O26" i="113"/>
  <c r="M26" i="113"/>
  <c r="I26" i="113"/>
  <c r="L26" i="113" s="1"/>
  <c r="P24" i="113"/>
  <c r="O24" i="113"/>
  <c r="M24" i="113"/>
  <c r="I24" i="113"/>
  <c r="N24" i="113" s="1"/>
  <c r="P23" i="113"/>
  <c r="O23" i="113"/>
  <c r="M23" i="113"/>
  <c r="I23" i="113"/>
  <c r="N23" i="113" s="1"/>
  <c r="P22" i="113"/>
  <c r="O22" i="113"/>
  <c r="M22" i="113"/>
  <c r="I22" i="113"/>
  <c r="L22" i="113" s="1"/>
  <c r="P19" i="113"/>
  <c r="O19" i="113"/>
  <c r="M19" i="113"/>
  <c r="I19" i="113"/>
  <c r="N19" i="113" s="1"/>
  <c r="P18" i="113"/>
  <c r="O18" i="113"/>
  <c r="M18" i="113"/>
  <c r="I18" i="113"/>
  <c r="N18" i="113" s="1"/>
  <c r="P17" i="113"/>
  <c r="O17" i="113"/>
  <c r="M17" i="113"/>
  <c r="I17" i="113"/>
  <c r="L17" i="113" s="1"/>
  <c r="O12" i="113"/>
  <c r="A8" i="113"/>
  <c r="A7" i="113"/>
  <c r="A6" i="113"/>
  <c r="D45" i="112"/>
  <c r="D42" i="112"/>
  <c r="D40" i="112"/>
  <c r="D37" i="112"/>
  <c r="O26" i="112"/>
  <c r="N26" i="112"/>
  <c r="L26" i="112"/>
  <c r="H26" i="112"/>
  <c r="M26" i="112" s="1"/>
  <c r="O25" i="112"/>
  <c r="N25" i="112"/>
  <c r="L25" i="112"/>
  <c r="H25" i="112"/>
  <c r="M25" i="112" s="1"/>
  <c r="O24" i="112"/>
  <c r="N24" i="112"/>
  <c r="L24" i="112"/>
  <c r="H24" i="112"/>
  <c r="K24" i="112" s="1"/>
  <c r="O23" i="112"/>
  <c r="N23" i="112"/>
  <c r="L23" i="112"/>
  <c r="H23" i="112"/>
  <c r="K23" i="112" s="1"/>
  <c r="O22" i="112"/>
  <c r="N22" i="112"/>
  <c r="L22" i="112"/>
  <c r="H22" i="112"/>
  <c r="M22" i="112" s="1"/>
  <c r="O21" i="112"/>
  <c r="N21" i="112"/>
  <c r="L21" i="112"/>
  <c r="H21" i="112"/>
  <c r="M21" i="112" s="1"/>
  <c r="O20" i="112"/>
  <c r="N20" i="112"/>
  <c r="L20" i="112"/>
  <c r="H20" i="112"/>
  <c r="K20" i="112" s="1"/>
  <c r="O19" i="112"/>
  <c r="N19" i="112"/>
  <c r="L19" i="112"/>
  <c r="H19" i="112"/>
  <c r="K19" i="112" s="1"/>
  <c r="O18" i="112"/>
  <c r="N18" i="112"/>
  <c r="L18" i="112"/>
  <c r="H18" i="112"/>
  <c r="M18" i="112" s="1"/>
  <c r="O17" i="112"/>
  <c r="N17" i="112"/>
  <c r="L17" i="112"/>
  <c r="H17" i="112"/>
  <c r="M17" i="112" s="1"/>
  <c r="O16" i="112"/>
  <c r="N16" i="112"/>
  <c r="L16" i="112"/>
  <c r="H16" i="112"/>
  <c r="K16" i="112" s="1"/>
  <c r="N12" i="112"/>
  <c r="A8" i="112"/>
  <c r="A7" i="112"/>
  <c r="A6" i="112"/>
  <c r="C28" i="90"/>
  <c r="B28" i="90"/>
  <c r="F107" i="111"/>
  <c r="F104" i="111"/>
  <c r="F102" i="111"/>
  <c r="F99" i="111"/>
  <c r="Q88" i="111"/>
  <c r="P88" i="111"/>
  <c r="N88" i="111"/>
  <c r="J88" i="111"/>
  <c r="M88" i="111" s="1"/>
  <c r="Q87" i="111"/>
  <c r="P87" i="111"/>
  <c r="N87" i="111"/>
  <c r="J87" i="111"/>
  <c r="O87" i="111" s="1"/>
  <c r="Q86" i="111"/>
  <c r="P86" i="111"/>
  <c r="N86" i="111"/>
  <c r="J86" i="111"/>
  <c r="O86" i="111" s="1"/>
  <c r="Q85" i="111"/>
  <c r="P85" i="111"/>
  <c r="N85" i="111"/>
  <c r="J85" i="111"/>
  <c r="M85" i="111" s="1"/>
  <c r="Q84" i="111"/>
  <c r="P84" i="111"/>
  <c r="N84" i="111"/>
  <c r="J84" i="111"/>
  <c r="M84" i="111" s="1"/>
  <c r="Q83" i="111"/>
  <c r="P83" i="111"/>
  <c r="N83" i="111"/>
  <c r="J83" i="111"/>
  <c r="O83" i="111" s="1"/>
  <c r="Q82" i="111"/>
  <c r="P82" i="111"/>
  <c r="N82" i="111"/>
  <c r="J82" i="111"/>
  <c r="O82" i="111" s="1"/>
  <c r="Q81" i="111"/>
  <c r="P81" i="111"/>
  <c r="N81" i="111"/>
  <c r="J81" i="111"/>
  <c r="M81" i="111" s="1"/>
  <c r="Q80" i="111"/>
  <c r="P80" i="111"/>
  <c r="N80" i="111"/>
  <c r="J80" i="111"/>
  <c r="M80" i="111" s="1"/>
  <c r="Q79" i="111"/>
  <c r="P79" i="111"/>
  <c r="N79" i="111"/>
  <c r="J79" i="111"/>
  <c r="O79" i="111" s="1"/>
  <c r="Q78" i="111"/>
  <c r="P78" i="111"/>
  <c r="N78" i="111"/>
  <c r="J78" i="111"/>
  <c r="O78" i="111" s="1"/>
  <c r="Q77" i="111"/>
  <c r="P77" i="111"/>
  <c r="N77" i="111"/>
  <c r="J77" i="111"/>
  <c r="M77" i="111" s="1"/>
  <c r="Q76" i="111"/>
  <c r="P76" i="111"/>
  <c r="N76" i="111"/>
  <c r="J76" i="111"/>
  <c r="M76" i="111" s="1"/>
  <c r="Q75" i="111"/>
  <c r="P75" i="111"/>
  <c r="N75" i="111"/>
  <c r="J75" i="111"/>
  <c r="O75" i="111" s="1"/>
  <c r="Q74" i="111"/>
  <c r="P74" i="111"/>
  <c r="N74" i="111"/>
  <c r="J74" i="111"/>
  <c r="O74" i="111" s="1"/>
  <c r="Q73" i="111"/>
  <c r="P73" i="111"/>
  <c r="N73" i="111"/>
  <c r="J73" i="111"/>
  <c r="M73" i="111" s="1"/>
  <c r="Q72" i="111"/>
  <c r="P72" i="111"/>
  <c r="N72" i="111"/>
  <c r="J72" i="111"/>
  <c r="M72" i="111" s="1"/>
  <c r="Q71" i="111"/>
  <c r="P71" i="111"/>
  <c r="N71" i="111"/>
  <c r="J71" i="111"/>
  <c r="O71" i="111" s="1"/>
  <c r="Q70" i="111"/>
  <c r="P70" i="111"/>
  <c r="N70" i="111"/>
  <c r="J70" i="111"/>
  <c r="O70" i="111" s="1"/>
  <c r="Q69" i="111"/>
  <c r="P69" i="111"/>
  <c r="N69" i="111"/>
  <c r="J69" i="111"/>
  <c r="M69" i="111" s="1"/>
  <c r="Q68" i="111"/>
  <c r="P68" i="111"/>
  <c r="N68" i="111"/>
  <c r="J68" i="111"/>
  <c r="M68" i="111" s="1"/>
  <c r="Q67" i="111"/>
  <c r="P67" i="111"/>
  <c r="N67" i="111"/>
  <c r="J67" i="111"/>
  <c r="O67" i="111" s="1"/>
  <c r="Q66" i="111"/>
  <c r="P66" i="111"/>
  <c r="N66" i="111"/>
  <c r="J66" i="111"/>
  <c r="O66" i="111" s="1"/>
  <c r="Q65" i="111"/>
  <c r="P65" i="111"/>
  <c r="N65" i="111"/>
  <c r="J65" i="111"/>
  <c r="M65" i="111" s="1"/>
  <c r="Q64" i="111"/>
  <c r="P64" i="111"/>
  <c r="N64" i="111"/>
  <c r="J64" i="111"/>
  <c r="M64" i="111" s="1"/>
  <c r="Q63" i="111"/>
  <c r="P63" i="111"/>
  <c r="N63" i="111"/>
  <c r="J63" i="111"/>
  <c r="O63" i="111" s="1"/>
  <c r="Q62" i="111"/>
  <c r="P62" i="111"/>
  <c r="N62" i="111"/>
  <c r="J62" i="111"/>
  <c r="O62" i="111" s="1"/>
  <c r="Q61" i="111"/>
  <c r="P61" i="111"/>
  <c r="N61" i="111"/>
  <c r="J61" i="111"/>
  <c r="M61" i="111" s="1"/>
  <c r="Q59" i="111"/>
  <c r="P59" i="111"/>
  <c r="N59" i="111"/>
  <c r="J59" i="111"/>
  <c r="O59" i="111" s="1"/>
  <c r="Q58" i="111"/>
  <c r="P58" i="111"/>
  <c r="N58" i="111"/>
  <c r="J58" i="111"/>
  <c r="O58" i="111" s="1"/>
  <c r="Q57" i="111"/>
  <c r="P57" i="111"/>
  <c r="N57" i="111"/>
  <c r="J57" i="111"/>
  <c r="M57" i="111" s="1"/>
  <c r="Q56" i="111"/>
  <c r="P56" i="111"/>
  <c r="N56" i="111"/>
  <c r="J56" i="111"/>
  <c r="M56" i="111" s="1"/>
  <c r="Q55" i="111"/>
  <c r="P55" i="111"/>
  <c r="N55" i="111"/>
  <c r="J55" i="111"/>
  <c r="O55" i="111" s="1"/>
  <c r="Q54" i="111"/>
  <c r="P54" i="111"/>
  <c r="N54" i="111"/>
  <c r="J54" i="111"/>
  <c r="O54" i="111" s="1"/>
  <c r="Q53" i="111"/>
  <c r="P53" i="111"/>
  <c r="N53" i="111"/>
  <c r="J53" i="111"/>
  <c r="M53" i="111" s="1"/>
  <c r="Q52" i="111"/>
  <c r="P52" i="111"/>
  <c r="N52" i="111"/>
  <c r="J52" i="111"/>
  <c r="M52" i="111" s="1"/>
  <c r="Q51" i="111"/>
  <c r="P51" i="111"/>
  <c r="N51" i="111"/>
  <c r="J51" i="111"/>
  <c r="O51" i="111" s="1"/>
  <c r="Q50" i="111"/>
  <c r="P50" i="111"/>
  <c r="N50" i="111"/>
  <c r="J50" i="111"/>
  <c r="O50" i="111" s="1"/>
  <c r="Q49" i="111"/>
  <c r="P49" i="111"/>
  <c r="N49" i="111"/>
  <c r="J49" i="111"/>
  <c r="M49" i="111" s="1"/>
  <c r="Q48" i="111"/>
  <c r="P48" i="111"/>
  <c r="N48" i="111"/>
  <c r="J48" i="111"/>
  <c r="M48" i="111" s="1"/>
  <c r="Q47" i="111"/>
  <c r="P47" i="111"/>
  <c r="N47" i="111"/>
  <c r="J47" i="111"/>
  <c r="O47" i="111" s="1"/>
  <c r="Q46" i="111"/>
  <c r="P46" i="111"/>
  <c r="N46" i="111"/>
  <c r="J46" i="111"/>
  <c r="O46" i="111" s="1"/>
  <c r="Q45" i="111"/>
  <c r="P45" i="111"/>
  <c r="N45" i="111"/>
  <c r="J45" i="111"/>
  <c r="M45" i="111" s="1"/>
  <c r="Q44" i="111"/>
  <c r="P44" i="111"/>
  <c r="N44" i="111"/>
  <c r="J44" i="111"/>
  <c r="M44" i="111" s="1"/>
  <c r="Q43" i="111"/>
  <c r="P43" i="111"/>
  <c r="N43" i="111"/>
  <c r="J43" i="111"/>
  <c r="O43" i="111" s="1"/>
  <c r="Q42" i="111"/>
  <c r="P42" i="111"/>
  <c r="N42" i="111"/>
  <c r="J42" i="111"/>
  <c r="O42" i="111" s="1"/>
  <c r="Q41" i="111"/>
  <c r="P41" i="111"/>
  <c r="N41" i="111"/>
  <c r="J41" i="111"/>
  <c r="M41" i="111" s="1"/>
  <c r="Q40" i="111"/>
  <c r="P40" i="111"/>
  <c r="N40" i="111"/>
  <c r="J40" i="111"/>
  <c r="M40" i="111" s="1"/>
  <c r="Q39" i="111"/>
  <c r="P39" i="111"/>
  <c r="N39" i="111"/>
  <c r="J39" i="111"/>
  <c r="O39" i="111" s="1"/>
  <c r="Q38" i="111"/>
  <c r="P38" i="111"/>
  <c r="N38" i="111"/>
  <c r="J38" i="111"/>
  <c r="O38" i="111" s="1"/>
  <c r="Q37" i="111"/>
  <c r="P37" i="111"/>
  <c r="N37" i="111"/>
  <c r="J37" i="111"/>
  <c r="M37" i="111" s="1"/>
  <c r="Q36" i="111"/>
  <c r="P36" i="111"/>
  <c r="N36" i="111"/>
  <c r="J36" i="111"/>
  <c r="M36" i="111" s="1"/>
  <c r="Q35" i="111"/>
  <c r="P35" i="111"/>
  <c r="N35" i="111"/>
  <c r="J35" i="111"/>
  <c r="O35" i="111" s="1"/>
  <c r="Q34" i="111"/>
  <c r="P34" i="111"/>
  <c r="N34" i="111"/>
  <c r="J34" i="111"/>
  <c r="O34" i="111" s="1"/>
  <c r="Q33" i="111"/>
  <c r="P33" i="111"/>
  <c r="N33" i="111"/>
  <c r="J33" i="111"/>
  <c r="M33" i="111" s="1"/>
  <c r="Q32" i="111"/>
  <c r="P32" i="111"/>
  <c r="N32" i="111"/>
  <c r="J32" i="111"/>
  <c r="M32" i="111" s="1"/>
  <c r="Q31" i="111"/>
  <c r="P31" i="111"/>
  <c r="N31" i="111"/>
  <c r="J31" i="111"/>
  <c r="O31" i="111" s="1"/>
  <c r="Q30" i="111"/>
  <c r="P30" i="111"/>
  <c r="N30" i="111"/>
  <c r="J30" i="111"/>
  <c r="O30" i="111" s="1"/>
  <c r="Q29" i="111"/>
  <c r="P29" i="111"/>
  <c r="N29" i="111"/>
  <c r="J29" i="111"/>
  <c r="M29" i="111" s="1"/>
  <c r="Q28" i="111"/>
  <c r="P28" i="111"/>
  <c r="N28" i="111"/>
  <c r="J28" i="111"/>
  <c r="M28" i="111" s="1"/>
  <c r="Q27" i="111"/>
  <c r="P27" i="111"/>
  <c r="N27" i="111"/>
  <c r="J27" i="111"/>
  <c r="O27" i="111" s="1"/>
  <c r="Q26" i="111"/>
  <c r="P26" i="111"/>
  <c r="N26" i="111"/>
  <c r="J26" i="111"/>
  <c r="O26" i="111" s="1"/>
  <c r="Q25" i="111"/>
  <c r="P25" i="111"/>
  <c r="N25" i="111"/>
  <c r="J25" i="111"/>
  <c r="M25" i="111" s="1"/>
  <c r="Q24" i="111"/>
  <c r="P24" i="111"/>
  <c r="N24" i="111"/>
  <c r="J24" i="111"/>
  <c r="M24" i="111" s="1"/>
  <c r="Q23" i="111"/>
  <c r="P23" i="111"/>
  <c r="N23" i="111"/>
  <c r="J23" i="111"/>
  <c r="O23" i="111" s="1"/>
  <c r="Q22" i="111"/>
  <c r="P22" i="111"/>
  <c r="N22" i="111"/>
  <c r="J22" i="111"/>
  <c r="O22" i="111" s="1"/>
  <c r="Q21" i="111"/>
  <c r="P21" i="111"/>
  <c r="N21" i="111"/>
  <c r="J21" i="111"/>
  <c r="M21" i="111" s="1"/>
  <c r="Q20" i="111"/>
  <c r="P20" i="111"/>
  <c r="N20" i="111"/>
  <c r="J20" i="111"/>
  <c r="M20" i="111" s="1"/>
  <c r="Q19" i="111"/>
  <c r="P19" i="111"/>
  <c r="N19" i="111"/>
  <c r="J19" i="111"/>
  <c r="O19" i="111" s="1"/>
  <c r="Q18" i="111"/>
  <c r="P18" i="111"/>
  <c r="N18" i="111"/>
  <c r="J18" i="111"/>
  <c r="O18" i="111" s="1"/>
  <c r="Q17" i="111"/>
  <c r="P17" i="111"/>
  <c r="N17" i="111"/>
  <c r="J17" i="111"/>
  <c r="M17" i="111" s="1"/>
  <c r="P12" i="111"/>
  <c r="A8" i="111"/>
  <c r="A7" i="111"/>
  <c r="A6" i="111"/>
  <c r="C27" i="90"/>
  <c r="B27" i="90"/>
  <c r="Q89" i="109"/>
  <c r="P89" i="109"/>
  <c r="N89" i="109"/>
  <c r="J89" i="109"/>
  <c r="M89" i="109" s="1"/>
  <c r="Q88" i="109"/>
  <c r="P88" i="109"/>
  <c r="N88" i="109"/>
  <c r="J88" i="109"/>
  <c r="M88" i="109" s="1"/>
  <c r="Q87" i="109"/>
  <c r="P87" i="109"/>
  <c r="N87" i="109"/>
  <c r="J87" i="109"/>
  <c r="O87" i="109" s="1"/>
  <c r="Q86" i="109"/>
  <c r="P86" i="109"/>
  <c r="N86" i="109"/>
  <c r="J86" i="109"/>
  <c r="O86" i="109" s="1"/>
  <c r="Q84" i="109"/>
  <c r="P84" i="109"/>
  <c r="N84" i="109"/>
  <c r="J84" i="109"/>
  <c r="M84" i="109" s="1"/>
  <c r="Q83" i="109"/>
  <c r="P83" i="109"/>
  <c r="N83" i="109"/>
  <c r="J83" i="109"/>
  <c r="O83" i="109" s="1"/>
  <c r="Q82" i="109"/>
  <c r="P82" i="109"/>
  <c r="N82" i="109"/>
  <c r="J82" i="109"/>
  <c r="O82" i="109" s="1"/>
  <c r="Q81" i="109"/>
  <c r="P81" i="109"/>
  <c r="N81" i="109"/>
  <c r="J81" i="109"/>
  <c r="M81" i="109" s="1"/>
  <c r="Q80" i="109"/>
  <c r="P80" i="109"/>
  <c r="N80" i="109"/>
  <c r="J80" i="109"/>
  <c r="M80" i="109" s="1"/>
  <c r="Q79" i="109"/>
  <c r="P79" i="109"/>
  <c r="N79" i="109"/>
  <c r="J79" i="109"/>
  <c r="O79" i="109" s="1"/>
  <c r="Q78" i="109"/>
  <c r="P78" i="109"/>
  <c r="N78" i="109"/>
  <c r="J78" i="109"/>
  <c r="O78" i="109" s="1"/>
  <c r="Q77" i="109"/>
  <c r="P77" i="109"/>
  <c r="N77" i="109"/>
  <c r="J77" i="109"/>
  <c r="M77" i="109" s="1"/>
  <c r="Q76" i="109"/>
  <c r="P76" i="109"/>
  <c r="N76" i="109"/>
  <c r="J76" i="109"/>
  <c r="M76" i="109" s="1"/>
  <c r="Q75" i="109"/>
  <c r="P75" i="109"/>
  <c r="N75" i="109"/>
  <c r="J75" i="109"/>
  <c r="O75" i="109" s="1"/>
  <c r="Q74" i="109"/>
  <c r="P74" i="109"/>
  <c r="N74" i="109"/>
  <c r="J74" i="109"/>
  <c r="O74" i="109" s="1"/>
  <c r="Q73" i="109"/>
  <c r="P73" i="109"/>
  <c r="N73" i="109"/>
  <c r="J73" i="109"/>
  <c r="M73" i="109" s="1"/>
  <c r="Q72" i="109"/>
  <c r="P72" i="109"/>
  <c r="N72" i="109"/>
  <c r="J72" i="109"/>
  <c r="O72" i="109" s="1"/>
  <c r="Q71" i="109"/>
  <c r="P71" i="109"/>
  <c r="N71" i="109"/>
  <c r="J71" i="109"/>
  <c r="O71" i="109" s="1"/>
  <c r="Q70" i="109"/>
  <c r="P70" i="109"/>
  <c r="N70" i="109"/>
  <c r="J70" i="109"/>
  <c r="O70" i="109" s="1"/>
  <c r="Q69" i="109"/>
  <c r="P69" i="109"/>
  <c r="N69" i="109"/>
  <c r="J69" i="109"/>
  <c r="M69" i="109" s="1"/>
  <c r="Q68" i="109"/>
  <c r="P68" i="109"/>
  <c r="N68" i="109"/>
  <c r="J68" i="109"/>
  <c r="M68" i="109" s="1"/>
  <c r="Q67" i="109"/>
  <c r="P67" i="109"/>
  <c r="N67" i="109"/>
  <c r="J67" i="109"/>
  <c r="O67" i="109" s="1"/>
  <c r="Q66" i="109"/>
  <c r="P66" i="109"/>
  <c r="N66" i="109"/>
  <c r="J66" i="109"/>
  <c r="O66" i="109" s="1"/>
  <c r="Q64" i="109"/>
  <c r="P64" i="109"/>
  <c r="N64" i="109"/>
  <c r="J64" i="109"/>
  <c r="M64" i="109" s="1"/>
  <c r="Q63" i="109"/>
  <c r="P63" i="109"/>
  <c r="N63" i="109"/>
  <c r="J63" i="109"/>
  <c r="O63" i="109" s="1"/>
  <c r="Q62" i="109"/>
  <c r="P62" i="109"/>
  <c r="N62" i="109"/>
  <c r="J62" i="109"/>
  <c r="O62" i="109" s="1"/>
  <c r="Q61" i="109"/>
  <c r="P61" i="109"/>
  <c r="N61" i="109"/>
  <c r="J61" i="109"/>
  <c r="M61" i="109" s="1"/>
  <c r="Q60" i="109"/>
  <c r="P60" i="109"/>
  <c r="N60" i="109"/>
  <c r="J60" i="109"/>
  <c r="M60" i="109" s="1"/>
  <c r="Q59" i="109"/>
  <c r="P59" i="109"/>
  <c r="N59" i="109"/>
  <c r="J59" i="109"/>
  <c r="O59" i="109" s="1"/>
  <c r="Q58" i="109"/>
  <c r="P58" i="109"/>
  <c r="N58" i="109"/>
  <c r="J58" i="109"/>
  <c r="O58" i="109" s="1"/>
  <c r="Q57" i="109"/>
  <c r="P57" i="109"/>
  <c r="N57" i="109"/>
  <c r="J57" i="109"/>
  <c r="M57" i="109" s="1"/>
  <c r="Q56" i="109"/>
  <c r="P56" i="109"/>
  <c r="N56" i="109"/>
  <c r="J56" i="109"/>
  <c r="M56" i="109" s="1"/>
  <c r="F114" i="109"/>
  <c r="F111" i="109"/>
  <c r="F109" i="109"/>
  <c r="F106" i="109"/>
  <c r="Q95" i="109"/>
  <c r="P95" i="109"/>
  <c r="N95" i="109"/>
  <c r="J95" i="109"/>
  <c r="O95" i="109" s="1"/>
  <c r="Q94" i="109"/>
  <c r="P94" i="109"/>
  <c r="N94" i="109"/>
  <c r="J94" i="109"/>
  <c r="M94" i="109" s="1"/>
  <c r="Q93" i="109"/>
  <c r="P93" i="109"/>
  <c r="N93" i="109"/>
  <c r="J93" i="109"/>
  <c r="M93" i="109" s="1"/>
  <c r="Q92" i="109"/>
  <c r="P92" i="109"/>
  <c r="N92" i="109"/>
  <c r="J92" i="109"/>
  <c r="O92" i="109" s="1"/>
  <c r="Q91" i="109"/>
  <c r="P91" i="109"/>
  <c r="N91" i="109"/>
  <c r="J91" i="109"/>
  <c r="O91" i="109" s="1"/>
  <c r="Q90" i="109"/>
  <c r="P90" i="109"/>
  <c r="N90" i="109"/>
  <c r="J90" i="109"/>
  <c r="M90" i="109" s="1"/>
  <c r="Q55" i="109"/>
  <c r="P55" i="109"/>
  <c r="N55" i="109"/>
  <c r="J55" i="109"/>
  <c r="M55" i="109" s="1"/>
  <c r="Q53" i="109"/>
  <c r="P53" i="109"/>
  <c r="N53" i="109"/>
  <c r="J53" i="109"/>
  <c r="O53" i="109" s="1"/>
  <c r="Q52" i="109"/>
  <c r="P52" i="109"/>
  <c r="N52" i="109"/>
  <c r="J52" i="109"/>
  <c r="M52" i="109" s="1"/>
  <c r="Q51" i="109"/>
  <c r="P51" i="109"/>
  <c r="N51" i="109"/>
  <c r="J51" i="109"/>
  <c r="M51" i="109" s="1"/>
  <c r="Q50" i="109"/>
  <c r="P50" i="109"/>
  <c r="N50" i="109"/>
  <c r="J50" i="109"/>
  <c r="M50" i="109" s="1"/>
  <c r="Q49" i="109"/>
  <c r="P49" i="109"/>
  <c r="N49" i="109"/>
  <c r="J49" i="109"/>
  <c r="O49" i="109" s="1"/>
  <c r="Q48" i="109"/>
  <c r="P48" i="109"/>
  <c r="N48" i="109"/>
  <c r="J48" i="109"/>
  <c r="M48" i="109" s="1"/>
  <c r="Q47" i="109"/>
  <c r="P47" i="109"/>
  <c r="N47" i="109"/>
  <c r="J47" i="109"/>
  <c r="M47" i="109" s="1"/>
  <c r="Q46" i="109"/>
  <c r="P46" i="109"/>
  <c r="N46" i="109"/>
  <c r="J46" i="109"/>
  <c r="O46" i="109" s="1"/>
  <c r="Q45" i="109"/>
  <c r="P45" i="109"/>
  <c r="N45" i="109"/>
  <c r="J45" i="109"/>
  <c r="O45" i="109" s="1"/>
  <c r="Q44" i="109"/>
  <c r="P44" i="109"/>
  <c r="N44" i="109"/>
  <c r="J44" i="109"/>
  <c r="M44" i="109" s="1"/>
  <c r="Q43" i="109"/>
  <c r="P43" i="109"/>
  <c r="N43" i="109"/>
  <c r="J43" i="109"/>
  <c r="M43" i="109" s="1"/>
  <c r="Q42" i="109"/>
  <c r="P42" i="109"/>
  <c r="N42" i="109"/>
  <c r="J42" i="109"/>
  <c r="O42" i="109" s="1"/>
  <c r="Q40" i="109"/>
  <c r="P40" i="109"/>
  <c r="N40" i="109"/>
  <c r="J40" i="109"/>
  <c r="M40" i="109" s="1"/>
  <c r="Q39" i="109"/>
  <c r="P39" i="109"/>
  <c r="N39" i="109"/>
  <c r="J39" i="109"/>
  <c r="M39" i="109" s="1"/>
  <c r="Q38" i="109"/>
  <c r="P38" i="109"/>
  <c r="N38" i="109"/>
  <c r="J38" i="109"/>
  <c r="O38" i="109" s="1"/>
  <c r="Q37" i="109"/>
  <c r="P37" i="109"/>
  <c r="N37" i="109"/>
  <c r="J37" i="109"/>
  <c r="O37" i="109" s="1"/>
  <c r="Q36" i="109"/>
  <c r="P36" i="109"/>
  <c r="N36" i="109"/>
  <c r="J36" i="109"/>
  <c r="M36" i="109" s="1"/>
  <c r="Q35" i="109"/>
  <c r="P35" i="109"/>
  <c r="N35" i="109"/>
  <c r="J35" i="109"/>
  <c r="M35" i="109" s="1"/>
  <c r="Q34" i="109"/>
  <c r="P34" i="109"/>
  <c r="N34" i="109"/>
  <c r="J34" i="109"/>
  <c r="O34" i="109" s="1"/>
  <c r="Q33" i="109"/>
  <c r="P33" i="109"/>
  <c r="N33" i="109"/>
  <c r="J33" i="109"/>
  <c r="O33" i="109" s="1"/>
  <c r="Q32" i="109"/>
  <c r="P32" i="109"/>
  <c r="N32" i="109"/>
  <c r="J32" i="109"/>
  <c r="M32" i="109" s="1"/>
  <c r="Q31" i="109"/>
  <c r="P31" i="109"/>
  <c r="N31" i="109"/>
  <c r="J31" i="109"/>
  <c r="M31" i="109" s="1"/>
  <c r="Q30" i="109"/>
  <c r="P30" i="109"/>
  <c r="N30" i="109"/>
  <c r="J30" i="109"/>
  <c r="O30" i="109" s="1"/>
  <c r="Q29" i="109"/>
  <c r="P29" i="109"/>
  <c r="N29" i="109"/>
  <c r="J29" i="109"/>
  <c r="O29" i="109" s="1"/>
  <c r="Q28" i="109"/>
  <c r="P28" i="109"/>
  <c r="N28" i="109"/>
  <c r="J28" i="109"/>
  <c r="M28" i="109" s="1"/>
  <c r="Q27" i="109"/>
  <c r="P27" i="109"/>
  <c r="N27" i="109"/>
  <c r="J27" i="109"/>
  <c r="M27" i="109" s="1"/>
  <c r="Q26" i="109"/>
  <c r="P26" i="109"/>
  <c r="N26" i="109"/>
  <c r="J26" i="109"/>
  <c r="O26" i="109" s="1"/>
  <c r="Q25" i="109"/>
  <c r="P25" i="109"/>
  <c r="N25" i="109"/>
  <c r="J25" i="109"/>
  <c r="O25" i="109" s="1"/>
  <c r="Q24" i="109"/>
  <c r="P24" i="109"/>
  <c r="N24" i="109"/>
  <c r="J24" i="109"/>
  <c r="M24" i="109" s="1"/>
  <c r="Q23" i="109"/>
  <c r="P23" i="109"/>
  <c r="N23" i="109"/>
  <c r="J23" i="109"/>
  <c r="M23" i="109" s="1"/>
  <c r="Q22" i="109"/>
  <c r="P22" i="109"/>
  <c r="N22" i="109"/>
  <c r="J22" i="109"/>
  <c r="O22" i="109" s="1"/>
  <c r="Q21" i="109"/>
  <c r="P21" i="109"/>
  <c r="N21" i="109"/>
  <c r="J21" i="109"/>
  <c r="O21" i="109" s="1"/>
  <c r="Q20" i="109"/>
  <c r="P20" i="109"/>
  <c r="N20" i="109"/>
  <c r="J20" i="109"/>
  <c r="M20" i="109" s="1"/>
  <c r="Q19" i="109"/>
  <c r="P19" i="109"/>
  <c r="N19" i="109"/>
  <c r="J19" i="109"/>
  <c r="M19" i="109" s="1"/>
  <c r="Q18" i="109"/>
  <c r="P18" i="109"/>
  <c r="N18" i="109"/>
  <c r="J18" i="109"/>
  <c r="O18" i="109" s="1"/>
  <c r="Q17" i="109"/>
  <c r="P17" i="109"/>
  <c r="N17" i="109"/>
  <c r="J17" i="109"/>
  <c r="O17" i="109" s="1"/>
  <c r="P12" i="109"/>
  <c r="A8" i="109"/>
  <c r="A7" i="109"/>
  <c r="A6" i="109"/>
  <c r="C26" i="90"/>
  <c r="B26" i="90"/>
  <c r="D79" i="108"/>
  <c r="D76" i="108"/>
  <c r="D74" i="108"/>
  <c r="D71" i="108"/>
  <c r="O60" i="108"/>
  <c r="N60" i="108"/>
  <c r="L60" i="108"/>
  <c r="H60" i="108"/>
  <c r="K60" i="108" s="1"/>
  <c r="O59" i="108"/>
  <c r="N59" i="108"/>
  <c r="L59" i="108"/>
  <c r="H59" i="108"/>
  <c r="K59" i="108" s="1"/>
  <c r="O58" i="108"/>
  <c r="N58" i="108"/>
  <c r="L58" i="108"/>
  <c r="H58" i="108"/>
  <c r="M58" i="108" s="1"/>
  <c r="O57" i="108"/>
  <c r="N57" i="108"/>
  <c r="L57" i="108"/>
  <c r="H57" i="108"/>
  <c r="M57" i="108" s="1"/>
  <c r="O56" i="108"/>
  <c r="N56" i="108"/>
  <c r="L56" i="108"/>
  <c r="H56" i="108"/>
  <c r="K56" i="108" s="1"/>
  <c r="O55" i="108"/>
  <c r="N55" i="108"/>
  <c r="L55" i="108"/>
  <c r="H55" i="108"/>
  <c r="K55" i="108" s="1"/>
  <c r="O54" i="108"/>
  <c r="N54" i="108"/>
  <c r="L54" i="108"/>
  <c r="H54" i="108"/>
  <c r="M54" i="108" s="1"/>
  <c r="O53" i="108"/>
  <c r="N53" i="108"/>
  <c r="L53" i="108"/>
  <c r="H53" i="108"/>
  <c r="M53" i="108" s="1"/>
  <c r="O51" i="108"/>
  <c r="N51" i="108"/>
  <c r="L51" i="108"/>
  <c r="H51" i="108"/>
  <c r="K51" i="108" s="1"/>
  <c r="O50" i="108"/>
  <c r="N50" i="108"/>
  <c r="L50" i="108"/>
  <c r="H50" i="108"/>
  <c r="M50" i="108" s="1"/>
  <c r="O49" i="108"/>
  <c r="N49" i="108"/>
  <c r="L49" i="108"/>
  <c r="H49" i="108"/>
  <c r="M49" i="108" s="1"/>
  <c r="O48" i="108"/>
  <c r="N48" i="108"/>
  <c r="L48" i="108"/>
  <c r="H48" i="108"/>
  <c r="K48" i="108" s="1"/>
  <c r="O47" i="108"/>
  <c r="N47" i="108"/>
  <c r="L47" i="108"/>
  <c r="H47" i="108"/>
  <c r="K47" i="108" s="1"/>
  <c r="O46" i="108"/>
  <c r="N46" i="108"/>
  <c r="L46" i="108"/>
  <c r="H46" i="108"/>
  <c r="M46" i="108" s="1"/>
  <c r="O45" i="108"/>
  <c r="N45" i="108"/>
  <c r="L45" i="108"/>
  <c r="H45" i="108"/>
  <c r="M45" i="108" s="1"/>
  <c r="O44" i="108"/>
  <c r="N44" i="108"/>
  <c r="L44" i="108"/>
  <c r="H44" i="108"/>
  <c r="K44" i="108" s="1"/>
  <c r="O43" i="108"/>
  <c r="N43" i="108"/>
  <c r="L43" i="108"/>
  <c r="H43" i="108"/>
  <c r="K43" i="108" s="1"/>
  <c r="O42" i="108"/>
  <c r="N42" i="108"/>
  <c r="L42" i="108"/>
  <c r="H42" i="108"/>
  <c r="M42" i="108" s="1"/>
  <c r="O41" i="108"/>
  <c r="N41" i="108"/>
  <c r="L41" i="108"/>
  <c r="H41" i="108"/>
  <c r="M41" i="108" s="1"/>
  <c r="O40" i="108"/>
  <c r="N40" i="108"/>
  <c r="L40" i="108"/>
  <c r="H40" i="108"/>
  <c r="K40" i="108" s="1"/>
  <c r="O39" i="108"/>
  <c r="N39" i="108"/>
  <c r="L39" i="108"/>
  <c r="H39" i="108"/>
  <c r="K39" i="108" s="1"/>
  <c r="O38" i="108"/>
  <c r="N38" i="108"/>
  <c r="L38" i="108"/>
  <c r="H38" i="108"/>
  <c r="M38" i="108" s="1"/>
  <c r="O37" i="108"/>
  <c r="N37" i="108"/>
  <c r="L37" i="108"/>
  <c r="H37" i="108"/>
  <c r="M37" i="108" s="1"/>
  <c r="O36" i="108"/>
  <c r="N36" i="108"/>
  <c r="L36" i="108"/>
  <c r="H36" i="108"/>
  <c r="K36" i="108" s="1"/>
  <c r="O35" i="108"/>
  <c r="N35" i="108"/>
  <c r="L35" i="108"/>
  <c r="H35" i="108"/>
  <c r="K35" i="108" s="1"/>
  <c r="O34" i="108"/>
  <c r="N34" i="108"/>
  <c r="L34" i="108"/>
  <c r="H34" i="108"/>
  <c r="M34" i="108" s="1"/>
  <c r="O33" i="108"/>
  <c r="N33" i="108"/>
  <c r="L33" i="108"/>
  <c r="H33" i="108"/>
  <c r="M33" i="108" s="1"/>
  <c r="O32" i="108"/>
  <c r="N32" i="108"/>
  <c r="L32" i="108"/>
  <c r="H32" i="108"/>
  <c r="K32" i="108" s="1"/>
  <c r="O31" i="108"/>
  <c r="N31" i="108"/>
  <c r="L31" i="108"/>
  <c r="H31" i="108"/>
  <c r="K31" i="108" s="1"/>
  <c r="O30" i="108"/>
  <c r="N30" i="108"/>
  <c r="L30" i="108"/>
  <c r="H30" i="108"/>
  <c r="M30" i="108" s="1"/>
  <c r="O29" i="108"/>
  <c r="N29" i="108"/>
  <c r="L29" i="108"/>
  <c r="H29" i="108"/>
  <c r="M29" i="108" s="1"/>
  <c r="O28" i="108"/>
  <c r="N28" i="108"/>
  <c r="L28" i="108"/>
  <c r="H28" i="108"/>
  <c r="K28" i="108" s="1"/>
  <c r="O27" i="108"/>
  <c r="N27" i="108"/>
  <c r="L27" i="108"/>
  <c r="H27" i="108"/>
  <c r="K27" i="108" s="1"/>
  <c r="O26" i="108"/>
  <c r="N26" i="108"/>
  <c r="L26" i="108"/>
  <c r="H26" i="108"/>
  <c r="M26" i="108" s="1"/>
  <c r="O25" i="108"/>
  <c r="N25" i="108"/>
  <c r="L25" i="108"/>
  <c r="H25" i="108"/>
  <c r="M25" i="108" s="1"/>
  <c r="O24" i="108"/>
  <c r="N24" i="108"/>
  <c r="L24" i="108"/>
  <c r="H24" i="108"/>
  <c r="K24" i="108" s="1"/>
  <c r="O23" i="108"/>
  <c r="N23" i="108"/>
  <c r="L23" i="108"/>
  <c r="H23" i="108"/>
  <c r="K23" i="108" s="1"/>
  <c r="O22" i="108"/>
  <c r="N22" i="108"/>
  <c r="L22" i="108"/>
  <c r="H22" i="108"/>
  <c r="M22" i="108" s="1"/>
  <c r="O21" i="108"/>
  <c r="N21" i="108"/>
  <c r="L21" i="108"/>
  <c r="H21" i="108"/>
  <c r="M21" i="108" s="1"/>
  <c r="O20" i="108"/>
  <c r="N20" i="108"/>
  <c r="L20" i="108"/>
  <c r="H20" i="108"/>
  <c r="K20" i="108" s="1"/>
  <c r="O19" i="108"/>
  <c r="N19" i="108"/>
  <c r="L19" i="108"/>
  <c r="H19" i="108"/>
  <c r="K19" i="108" s="1"/>
  <c r="O18" i="108"/>
  <c r="N18" i="108"/>
  <c r="L18" i="108"/>
  <c r="H18" i="108"/>
  <c r="M18" i="108" s="1"/>
  <c r="O17" i="108"/>
  <c r="N17" i="108"/>
  <c r="L17" i="108"/>
  <c r="H17" i="108"/>
  <c r="M17" i="108" s="1"/>
  <c r="N12" i="108"/>
  <c r="A8" i="108"/>
  <c r="A7" i="108"/>
  <c r="A6" i="108"/>
  <c r="C24" i="90"/>
  <c r="B24" i="90"/>
  <c r="D69" i="107"/>
  <c r="D66" i="107"/>
  <c r="D64" i="107"/>
  <c r="D61" i="107"/>
  <c r="O50" i="107"/>
  <c r="N50" i="107"/>
  <c r="L50" i="107"/>
  <c r="H50" i="107"/>
  <c r="M50" i="107" s="1"/>
  <c r="O49" i="107"/>
  <c r="N49" i="107"/>
  <c r="L49" i="107"/>
  <c r="H49" i="107"/>
  <c r="M49" i="107" s="1"/>
  <c r="O48" i="107"/>
  <c r="N48" i="107"/>
  <c r="L48" i="107"/>
  <c r="H48" i="107"/>
  <c r="K48" i="107" s="1"/>
  <c r="O47" i="107"/>
  <c r="N47" i="107"/>
  <c r="L47" i="107"/>
  <c r="H47" i="107"/>
  <c r="K47" i="107" s="1"/>
  <c r="O45" i="107"/>
  <c r="N45" i="107"/>
  <c r="L45" i="107"/>
  <c r="H45" i="107"/>
  <c r="M45" i="107" s="1"/>
  <c r="O44" i="107"/>
  <c r="N44" i="107"/>
  <c r="L44" i="107"/>
  <c r="H44" i="107"/>
  <c r="K44" i="107" s="1"/>
  <c r="O43" i="107"/>
  <c r="N43" i="107"/>
  <c r="L43" i="107"/>
  <c r="H43" i="107"/>
  <c r="K43" i="107" s="1"/>
  <c r="O42" i="107"/>
  <c r="N42" i="107"/>
  <c r="L42" i="107"/>
  <c r="H42" i="107"/>
  <c r="M42" i="107" s="1"/>
  <c r="O41" i="107"/>
  <c r="N41" i="107"/>
  <c r="L41" i="107"/>
  <c r="H41" i="107"/>
  <c r="M41" i="107" s="1"/>
  <c r="O39" i="107"/>
  <c r="N39" i="107"/>
  <c r="L39" i="107"/>
  <c r="H39" i="107"/>
  <c r="K39" i="107" s="1"/>
  <c r="O38" i="107"/>
  <c r="N38" i="107"/>
  <c r="L38" i="107"/>
  <c r="H38" i="107"/>
  <c r="M38" i="107" s="1"/>
  <c r="O37" i="107"/>
  <c r="N37" i="107"/>
  <c r="L37" i="107"/>
  <c r="H37" i="107"/>
  <c r="M37" i="107" s="1"/>
  <c r="O36" i="107"/>
  <c r="N36" i="107"/>
  <c r="L36" i="107"/>
  <c r="H36" i="107"/>
  <c r="K36" i="107" s="1"/>
  <c r="O34" i="107"/>
  <c r="N34" i="107"/>
  <c r="L34" i="107"/>
  <c r="H34" i="107"/>
  <c r="M34" i="107" s="1"/>
  <c r="O33" i="107"/>
  <c r="N33" i="107"/>
  <c r="L33" i="107"/>
  <c r="H33" i="107"/>
  <c r="M33" i="107" s="1"/>
  <c r="O32" i="107"/>
  <c r="N32" i="107"/>
  <c r="L32" i="107"/>
  <c r="H32" i="107"/>
  <c r="K32" i="107" s="1"/>
  <c r="O31" i="107"/>
  <c r="N31" i="107"/>
  <c r="L31" i="107"/>
  <c r="H31" i="107"/>
  <c r="K31" i="107" s="1"/>
  <c r="O29" i="107"/>
  <c r="N29" i="107"/>
  <c r="L29" i="107"/>
  <c r="H29" i="107"/>
  <c r="M29" i="107" s="1"/>
  <c r="O28" i="107"/>
  <c r="N28" i="107"/>
  <c r="L28" i="107"/>
  <c r="H28" i="107"/>
  <c r="K28" i="107" s="1"/>
  <c r="O27" i="107"/>
  <c r="N27" i="107"/>
  <c r="L27" i="107"/>
  <c r="H27" i="107"/>
  <c r="K27" i="107" s="1"/>
  <c r="O26" i="107"/>
  <c r="N26" i="107"/>
  <c r="L26" i="107"/>
  <c r="H26" i="107"/>
  <c r="M26" i="107" s="1"/>
  <c r="O25" i="107"/>
  <c r="N25" i="107"/>
  <c r="L25" i="107"/>
  <c r="H25" i="107"/>
  <c r="M25" i="107" s="1"/>
  <c r="O24" i="107"/>
  <c r="N24" i="107"/>
  <c r="L24" i="107"/>
  <c r="H24" i="107"/>
  <c r="K24" i="107" s="1"/>
  <c r="O23" i="107"/>
  <c r="N23" i="107"/>
  <c r="L23" i="107"/>
  <c r="H23" i="107"/>
  <c r="K23" i="107" s="1"/>
  <c r="O22" i="107"/>
  <c r="N22" i="107"/>
  <c r="L22" i="107"/>
  <c r="H22" i="107"/>
  <c r="M22" i="107" s="1"/>
  <c r="O21" i="107"/>
  <c r="N21" i="107"/>
  <c r="L21" i="107"/>
  <c r="H21" i="107"/>
  <c r="M21" i="107" s="1"/>
  <c r="O20" i="107"/>
  <c r="N20" i="107"/>
  <c r="L20" i="107"/>
  <c r="H20" i="107"/>
  <c r="K20" i="107" s="1"/>
  <c r="O19" i="107"/>
  <c r="N19" i="107"/>
  <c r="L19" i="107"/>
  <c r="H19" i="107"/>
  <c r="K19" i="107" s="1"/>
  <c r="O18" i="107"/>
  <c r="N18" i="107"/>
  <c r="L18" i="107"/>
  <c r="H18" i="107"/>
  <c r="M18" i="107" s="1"/>
  <c r="O17" i="107"/>
  <c r="N17" i="107"/>
  <c r="L17" i="107"/>
  <c r="H17" i="107"/>
  <c r="M17" i="107" s="1"/>
  <c r="N12" i="107"/>
  <c r="A8" i="107"/>
  <c r="A7" i="107"/>
  <c r="A6" i="107"/>
  <c r="C23" i="90"/>
  <c r="B23" i="90"/>
  <c r="D73" i="106"/>
  <c r="D70" i="106"/>
  <c r="D68" i="106"/>
  <c r="D65" i="106"/>
  <c r="O51" i="106"/>
  <c r="N51" i="106"/>
  <c r="L51" i="106"/>
  <c r="H51" i="106"/>
  <c r="K51" i="106" s="1"/>
  <c r="O50" i="106"/>
  <c r="N50" i="106"/>
  <c r="L50" i="106"/>
  <c r="H50" i="106"/>
  <c r="M50" i="106" s="1"/>
  <c r="O48" i="106"/>
  <c r="N48" i="106"/>
  <c r="L48" i="106"/>
  <c r="H48" i="106"/>
  <c r="M48" i="106" s="1"/>
  <c r="O47" i="106"/>
  <c r="N47" i="106"/>
  <c r="L47" i="106"/>
  <c r="H47" i="106"/>
  <c r="K47" i="106" s="1"/>
  <c r="O45" i="106"/>
  <c r="N45" i="106"/>
  <c r="L45" i="106"/>
  <c r="H45" i="106"/>
  <c r="M45" i="106" s="1"/>
  <c r="O43" i="106"/>
  <c r="N43" i="106"/>
  <c r="L43" i="106"/>
  <c r="H43" i="106"/>
  <c r="K43" i="106" s="1"/>
  <c r="O41" i="106"/>
  <c r="N41" i="106"/>
  <c r="L41" i="106"/>
  <c r="H41" i="106"/>
  <c r="M41" i="106" s="1"/>
  <c r="O39" i="106"/>
  <c r="N39" i="106"/>
  <c r="L39" i="106"/>
  <c r="H39" i="106"/>
  <c r="K39" i="106" s="1"/>
  <c r="O36" i="106"/>
  <c r="N36" i="106"/>
  <c r="L36" i="106"/>
  <c r="H36" i="106"/>
  <c r="M36" i="106" s="1"/>
  <c r="O35" i="106"/>
  <c r="N35" i="106"/>
  <c r="L35" i="106"/>
  <c r="H35" i="106"/>
  <c r="M35" i="106" s="1"/>
  <c r="O34" i="106"/>
  <c r="N34" i="106"/>
  <c r="L34" i="106"/>
  <c r="H34" i="106"/>
  <c r="K34" i="106" s="1"/>
  <c r="O33" i="106"/>
  <c r="N33" i="106"/>
  <c r="L33" i="106"/>
  <c r="H33" i="106"/>
  <c r="K33" i="106" s="1"/>
  <c r="O32" i="106"/>
  <c r="N32" i="106"/>
  <c r="L32" i="106"/>
  <c r="H32" i="106"/>
  <c r="M32" i="106" s="1"/>
  <c r="O31" i="106"/>
  <c r="N31" i="106"/>
  <c r="L31" i="106"/>
  <c r="H31" i="106"/>
  <c r="M31" i="106" s="1"/>
  <c r="O30" i="106"/>
  <c r="N30" i="106"/>
  <c r="L30" i="106"/>
  <c r="H30" i="106"/>
  <c r="K30" i="106" s="1"/>
  <c r="O29" i="106"/>
  <c r="N29" i="106"/>
  <c r="L29" i="106"/>
  <c r="H29" i="106"/>
  <c r="K29" i="106" s="1"/>
  <c r="O28" i="106"/>
  <c r="N28" i="106"/>
  <c r="L28" i="106"/>
  <c r="H28" i="106"/>
  <c r="M28" i="106" s="1"/>
  <c r="O27" i="106"/>
  <c r="N27" i="106"/>
  <c r="L27" i="106"/>
  <c r="H27" i="106"/>
  <c r="M27" i="106" s="1"/>
  <c r="O25" i="106"/>
  <c r="N25" i="106"/>
  <c r="L25" i="106"/>
  <c r="H25" i="106"/>
  <c r="K25" i="106" s="1"/>
  <c r="O24" i="106"/>
  <c r="N24" i="106"/>
  <c r="L24" i="106"/>
  <c r="H24" i="106"/>
  <c r="M24" i="106" s="1"/>
  <c r="O23" i="106"/>
  <c r="N23" i="106"/>
  <c r="L23" i="106"/>
  <c r="H23" i="106"/>
  <c r="M23" i="106" s="1"/>
  <c r="O20" i="106"/>
  <c r="N20" i="106"/>
  <c r="L20" i="106"/>
  <c r="H20" i="106"/>
  <c r="K20" i="106" s="1"/>
  <c r="O19" i="106"/>
  <c r="N19" i="106"/>
  <c r="L19" i="106"/>
  <c r="H19" i="106"/>
  <c r="M19" i="106" s="1"/>
  <c r="O18" i="106"/>
  <c r="N18" i="106"/>
  <c r="L18" i="106"/>
  <c r="H18" i="106"/>
  <c r="M18" i="106" s="1"/>
  <c r="O17" i="106"/>
  <c r="N17" i="106"/>
  <c r="L17" i="106"/>
  <c r="H17" i="106"/>
  <c r="K17" i="106" s="1"/>
  <c r="N12" i="106"/>
  <c r="A8" i="106"/>
  <c r="A7" i="106"/>
  <c r="A6" i="106"/>
  <c r="C22" i="90"/>
  <c r="B22" i="90"/>
  <c r="D45" i="105"/>
  <c r="D42" i="105"/>
  <c r="D40" i="105"/>
  <c r="D37" i="105"/>
  <c r="O24" i="105"/>
  <c r="N24" i="105"/>
  <c r="L24" i="105"/>
  <c r="H24" i="105"/>
  <c r="K24" i="105" s="1"/>
  <c r="O23" i="105"/>
  <c r="N23" i="105"/>
  <c r="L23" i="105"/>
  <c r="H23" i="105"/>
  <c r="K23" i="105" s="1"/>
  <c r="O22" i="105"/>
  <c r="N22" i="105"/>
  <c r="L22" i="105"/>
  <c r="H22" i="105"/>
  <c r="M22" i="105" s="1"/>
  <c r="O21" i="105"/>
  <c r="N21" i="105"/>
  <c r="L21" i="105"/>
  <c r="H21" i="105"/>
  <c r="M21" i="105" s="1"/>
  <c r="O20" i="105"/>
  <c r="N20" i="105"/>
  <c r="L20" i="105"/>
  <c r="H20" i="105"/>
  <c r="K20" i="105" s="1"/>
  <c r="O19" i="105"/>
  <c r="N19" i="105"/>
  <c r="L19" i="105"/>
  <c r="H19" i="105"/>
  <c r="K19" i="105" s="1"/>
  <c r="O18" i="105"/>
  <c r="N18" i="105"/>
  <c r="L18" i="105"/>
  <c r="H18" i="105"/>
  <c r="M18" i="105" s="1"/>
  <c r="O17" i="105"/>
  <c r="N17" i="105"/>
  <c r="L17" i="105"/>
  <c r="H17" i="105"/>
  <c r="M17" i="105" s="1"/>
  <c r="O16" i="105"/>
  <c r="N16" i="105"/>
  <c r="L16" i="105"/>
  <c r="H16" i="105"/>
  <c r="K16" i="105" s="1"/>
  <c r="N12" i="105"/>
  <c r="A8" i="105"/>
  <c r="A7" i="105"/>
  <c r="A6" i="105"/>
  <c r="C21" i="90"/>
  <c r="B21" i="90"/>
  <c r="D36" i="104"/>
  <c r="D33" i="104"/>
  <c r="D31" i="104"/>
  <c r="D28" i="104"/>
  <c r="O17" i="104"/>
  <c r="N17" i="104"/>
  <c r="L17" i="104"/>
  <c r="H17" i="104"/>
  <c r="M17" i="104" s="1"/>
  <c r="O16" i="104"/>
  <c r="O18" i="104" s="1"/>
  <c r="H22" i="90" s="1"/>
  <c r="N16" i="104"/>
  <c r="N18" i="104" s="1"/>
  <c r="G22" i="90" s="1"/>
  <c r="L16" i="104"/>
  <c r="H16" i="104"/>
  <c r="K16" i="104" s="1"/>
  <c r="N12" i="104"/>
  <c r="A8" i="104"/>
  <c r="A7" i="104"/>
  <c r="A6" i="104"/>
  <c r="C20" i="90"/>
  <c r="B20" i="90"/>
  <c r="D62" i="103"/>
  <c r="D59" i="103"/>
  <c r="D57" i="103"/>
  <c r="D54" i="103"/>
  <c r="O43" i="103"/>
  <c r="N43" i="103"/>
  <c r="L43" i="103"/>
  <c r="H43" i="103"/>
  <c r="K43" i="103" s="1"/>
  <c r="O34" i="103"/>
  <c r="N34" i="103"/>
  <c r="L34" i="103"/>
  <c r="H34" i="103"/>
  <c r="M34" i="103" s="1"/>
  <c r="O33" i="103"/>
  <c r="N33" i="103"/>
  <c r="L33" i="103"/>
  <c r="H33" i="103"/>
  <c r="K33" i="103" s="1"/>
  <c r="O31" i="103"/>
  <c r="N31" i="103"/>
  <c r="L31" i="103"/>
  <c r="H31" i="103"/>
  <c r="M31" i="103" s="1"/>
  <c r="O30" i="103"/>
  <c r="N30" i="103"/>
  <c r="L30" i="103"/>
  <c r="H30" i="103"/>
  <c r="M30" i="103" s="1"/>
  <c r="O28" i="103"/>
  <c r="N28" i="103"/>
  <c r="L28" i="103"/>
  <c r="H28" i="103"/>
  <c r="K28" i="103" s="1"/>
  <c r="O27" i="103"/>
  <c r="N27" i="103"/>
  <c r="L27" i="103"/>
  <c r="H27" i="103"/>
  <c r="M27" i="103" s="1"/>
  <c r="O26" i="103"/>
  <c r="N26" i="103"/>
  <c r="L26" i="103"/>
  <c r="H26" i="103"/>
  <c r="M26" i="103" s="1"/>
  <c r="O25" i="103"/>
  <c r="N25" i="103"/>
  <c r="L25" i="103"/>
  <c r="H25" i="103"/>
  <c r="K25" i="103" s="1"/>
  <c r="O24" i="103"/>
  <c r="N24" i="103"/>
  <c r="L24" i="103"/>
  <c r="H24" i="103"/>
  <c r="K24" i="103" s="1"/>
  <c r="O22" i="103"/>
  <c r="N22" i="103"/>
  <c r="L22" i="103"/>
  <c r="H22" i="103"/>
  <c r="M22" i="103" s="1"/>
  <c r="O20" i="103"/>
  <c r="N20" i="103"/>
  <c r="L20" i="103"/>
  <c r="H20" i="103"/>
  <c r="K20" i="103" s="1"/>
  <c r="O19" i="103"/>
  <c r="N19" i="103"/>
  <c r="L19" i="103"/>
  <c r="H19" i="103"/>
  <c r="M19" i="103" s="1"/>
  <c r="O18" i="103"/>
  <c r="N18" i="103"/>
  <c r="L18" i="103"/>
  <c r="H18" i="103"/>
  <c r="M18" i="103" s="1"/>
  <c r="O17" i="103"/>
  <c r="N17" i="103"/>
  <c r="L17" i="103"/>
  <c r="H17" i="103"/>
  <c r="M17" i="103" s="1"/>
  <c r="N12" i="103"/>
  <c r="A8" i="103"/>
  <c r="A7" i="103"/>
  <c r="A6" i="103"/>
  <c r="C19" i="90"/>
  <c r="B19" i="90"/>
  <c r="D62" i="102"/>
  <c r="D59" i="102"/>
  <c r="D57" i="102"/>
  <c r="D54" i="102"/>
  <c r="O43" i="102"/>
  <c r="N43" i="102"/>
  <c r="L43" i="102"/>
  <c r="H43" i="102"/>
  <c r="K43" i="102" s="1"/>
  <c r="O42" i="102"/>
  <c r="N42" i="102"/>
  <c r="L42" i="102"/>
  <c r="H42" i="102"/>
  <c r="K42" i="102" s="1"/>
  <c r="O41" i="102"/>
  <c r="N41" i="102"/>
  <c r="L41" i="102"/>
  <c r="H41" i="102"/>
  <c r="M41" i="102" s="1"/>
  <c r="O39" i="102"/>
  <c r="N39" i="102"/>
  <c r="L39" i="102"/>
  <c r="H39" i="102"/>
  <c r="K39" i="102" s="1"/>
  <c r="O38" i="102"/>
  <c r="N38" i="102"/>
  <c r="L38" i="102"/>
  <c r="H38" i="102"/>
  <c r="M38" i="102" s="1"/>
  <c r="O37" i="102"/>
  <c r="N37" i="102"/>
  <c r="L37" i="102"/>
  <c r="H37" i="102"/>
  <c r="M37" i="102" s="1"/>
  <c r="O36" i="102"/>
  <c r="N36" i="102"/>
  <c r="L36" i="102"/>
  <c r="H36" i="102"/>
  <c r="K36" i="102" s="1"/>
  <c r="O35" i="102"/>
  <c r="N35" i="102"/>
  <c r="L35" i="102"/>
  <c r="H35" i="102"/>
  <c r="K35" i="102" s="1"/>
  <c r="O34" i="102"/>
  <c r="N34" i="102"/>
  <c r="L34" i="102"/>
  <c r="H34" i="102"/>
  <c r="M34" i="102" s="1"/>
  <c r="O33" i="102"/>
  <c r="N33" i="102"/>
  <c r="L33" i="102"/>
  <c r="H33" i="102"/>
  <c r="M33" i="102" s="1"/>
  <c r="O31" i="102"/>
  <c r="N31" i="102"/>
  <c r="L31" i="102"/>
  <c r="H31" i="102"/>
  <c r="K31" i="102" s="1"/>
  <c r="O30" i="102"/>
  <c r="N30" i="102"/>
  <c r="L30" i="102"/>
  <c r="H30" i="102"/>
  <c r="M30" i="102" s="1"/>
  <c r="O29" i="102"/>
  <c r="N29" i="102"/>
  <c r="L29" i="102"/>
  <c r="H29" i="102"/>
  <c r="M29" i="102" s="1"/>
  <c r="O28" i="102"/>
  <c r="N28" i="102"/>
  <c r="L28" i="102"/>
  <c r="H28" i="102"/>
  <c r="K28" i="102" s="1"/>
  <c r="O27" i="102"/>
  <c r="N27" i="102"/>
  <c r="L27" i="102"/>
  <c r="H27" i="102"/>
  <c r="K27" i="102" s="1"/>
  <c r="O26" i="102"/>
  <c r="N26" i="102"/>
  <c r="L26" i="102"/>
  <c r="H26" i="102"/>
  <c r="M26" i="102" s="1"/>
  <c r="O25" i="102"/>
  <c r="N25" i="102"/>
  <c r="L25" i="102"/>
  <c r="H25" i="102"/>
  <c r="M25" i="102" s="1"/>
  <c r="O23" i="102"/>
  <c r="N23" i="102"/>
  <c r="L23" i="102"/>
  <c r="H23" i="102"/>
  <c r="K23" i="102" s="1"/>
  <c r="O22" i="102"/>
  <c r="N22" i="102"/>
  <c r="L22" i="102"/>
  <c r="H22" i="102"/>
  <c r="M22" i="102" s="1"/>
  <c r="O21" i="102"/>
  <c r="N21" i="102"/>
  <c r="L21" i="102"/>
  <c r="H21" i="102"/>
  <c r="M21" i="102" s="1"/>
  <c r="O20" i="102"/>
  <c r="N20" i="102"/>
  <c r="L20" i="102"/>
  <c r="H20" i="102"/>
  <c r="K20" i="102" s="1"/>
  <c r="O19" i="102"/>
  <c r="N19" i="102"/>
  <c r="L19" i="102"/>
  <c r="H19" i="102"/>
  <c r="K19" i="102" s="1"/>
  <c r="O18" i="102"/>
  <c r="N18" i="102"/>
  <c r="L18" i="102"/>
  <c r="H18" i="102"/>
  <c r="M18" i="102" s="1"/>
  <c r="O17" i="102"/>
  <c r="N17" i="102"/>
  <c r="L17" i="102"/>
  <c r="H17" i="102"/>
  <c r="M17" i="102" s="1"/>
  <c r="N12" i="102"/>
  <c r="A8" i="102"/>
  <c r="A7" i="102"/>
  <c r="A6" i="102"/>
  <c r="C18" i="90"/>
  <c r="B18" i="90"/>
  <c r="O78" i="100"/>
  <c r="N78" i="100"/>
  <c r="L78" i="100"/>
  <c r="H78" i="100"/>
  <c r="K78" i="100" s="1"/>
  <c r="O77" i="100"/>
  <c r="N77" i="100"/>
  <c r="L77" i="100"/>
  <c r="H77" i="100"/>
  <c r="K77" i="100" s="1"/>
  <c r="O76" i="100"/>
  <c r="N76" i="100"/>
  <c r="L76" i="100"/>
  <c r="H76" i="100"/>
  <c r="M76" i="100" s="1"/>
  <c r="O75" i="100"/>
  <c r="N75" i="100"/>
  <c r="L75" i="100"/>
  <c r="H75" i="100"/>
  <c r="M75" i="100" s="1"/>
  <c r="O74" i="100"/>
  <c r="N74" i="100"/>
  <c r="L74" i="100"/>
  <c r="H74" i="100"/>
  <c r="K74" i="100" s="1"/>
  <c r="O73" i="100"/>
  <c r="N73" i="100"/>
  <c r="L73" i="100"/>
  <c r="H73" i="100"/>
  <c r="K73" i="100" s="1"/>
  <c r="O72" i="100"/>
  <c r="N72" i="100"/>
  <c r="L72" i="100"/>
  <c r="H72" i="100"/>
  <c r="M72" i="100" s="1"/>
  <c r="O70" i="100"/>
  <c r="N70" i="100"/>
  <c r="L70" i="100"/>
  <c r="H70" i="100"/>
  <c r="K70" i="100" s="1"/>
  <c r="O69" i="100"/>
  <c r="N69" i="100"/>
  <c r="L69" i="100"/>
  <c r="H69" i="100"/>
  <c r="K69" i="100" s="1"/>
  <c r="O68" i="100"/>
  <c r="N68" i="100"/>
  <c r="L68" i="100"/>
  <c r="H68" i="100"/>
  <c r="M68" i="100" s="1"/>
  <c r="O67" i="100"/>
  <c r="N67" i="100"/>
  <c r="L67" i="100"/>
  <c r="H67" i="100"/>
  <c r="M67" i="100" s="1"/>
  <c r="O66" i="100"/>
  <c r="N66" i="100"/>
  <c r="L66" i="100"/>
  <c r="H66" i="100"/>
  <c r="K66" i="100" s="1"/>
  <c r="O65" i="100"/>
  <c r="N65" i="100"/>
  <c r="L65" i="100"/>
  <c r="H65" i="100"/>
  <c r="K65" i="100" s="1"/>
  <c r="O64" i="100"/>
  <c r="N64" i="100"/>
  <c r="L64" i="100"/>
  <c r="H64" i="100"/>
  <c r="M64" i="100" s="1"/>
  <c r="O56" i="100"/>
  <c r="N56" i="100"/>
  <c r="L56" i="100"/>
  <c r="H56" i="100"/>
  <c r="K56" i="100" s="1"/>
  <c r="O55" i="100"/>
  <c r="N55" i="100"/>
  <c r="L55" i="100"/>
  <c r="H55" i="100"/>
  <c r="K55" i="100" s="1"/>
  <c r="O54" i="100"/>
  <c r="N54" i="100"/>
  <c r="L54" i="100"/>
  <c r="H54" i="100"/>
  <c r="K54" i="100" s="1"/>
  <c r="O53" i="100"/>
  <c r="N53" i="100"/>
  <c r="L53" i="100"/>
  <c r="H53" i="100"/>
  <c r="M53" i="100" s="1"/>
  <c r="O51" i="100"/>
  <c r="N51" i="100"/>
  <c r="L51" i="100"/>
  <c r="H51" i="100"/>
  <c r="K51" i="100" s="1"/>
  <c r="O50" i="100"/>
  <c r="N50" i="100"/>
  <c r="L50" i="100"/>
  <c r="H50" i="100"/>
  <c r="K50" i="100" s="1"/>
  <c r="O49" i="100"/>
  <c r="N49" i="100"/>
  <c r="L49" i="100"/>
  <c r="H49" i="100"/>
  <c r="M49" i="100" s="1"/>
  <c r="O48" i="100"/>
  <c r="N48" i="100"/>
  <c r="L48" i="100"/>
  <c r="H48" i="100"/>
  <c r="K48" i="100" s="1"/>
  <c r="O47" i="100"/>
  <c r="N47" i="100"/>
  <c r="L47" i="100"/>
  <c r="H47" i="100"/>
  <c r="K47" i="100" s="1"/>
  <c r="O46" i="100"/>
  <c r="N46" i="100"/>
  <c r="L46" i="100"/>
  <c r="H46" i="100"/>
  <c r="M46" i="100" s="1"/>
  <c r="O45" i="100"/>
  <c r="N45" i="100"/>
  <c r="L45" i="100"/>
  <c r="H45" i="100"/>
  <c r="M45" i="100" s="1"/>
  <c r="O44" i="100"/>
  <c r="N44" i="100"/>
  <c r="L44" i="100"/>
  <c r="H44" i="100"/>
  <c r="K44" i="100" s="1"/>
  <c r="O42" i="100"/>
  <c r="N42" i="100"/>
  <c r="L42" i="100"/>
  <c r="H42" i="100"/>
  <c r="M42" i="100" s="1"/>
  <c r="O41" i="100"/>
  <c r="N41" i="100"/>
  <c r="L41" i="100"/>
  <c r="H41" i="100"/>
  <c r="M41" i="100" s="1"/>
  <c r="O40" i="100"/>
  <c r="N40" i="100"/>
  <c r="L40" i="100"/>
  <c r="H40" i="100"/>
  <c r="K40" i="100" s="1"/>
  <c r="O38" i="100"/>
  <c r="N38" i="100"/>
  <c r="L38" i="100"/>
  <c r="H38" i="100"/>
  <c r="M38" i="100" s="1"/>
  <c r="D83" i="101"/>
  <c r="D80" i="101"/>
  <c r="D78" i="101"/>
  <c r="D75" i="101"/>
  <c r="O59" i="101"/>
  <c r="N59" i="101"/>
  <c r="L59" i="101"/>
  <c r="H59" i="101"/>
  <c r="M59" i="101" s="1"/>
  <c r="O57" i="101"/>
  <c r="N57" i="101"/>
  <c r="L57" i="101"/>
  <c r="H57" i="101"/>
  <c r="K57" i="101" s="1"/>
  <c r="O56" i="101"/>
  <c r="N56" i="101"/>
  <c r="L56" i="101"/>
  <c r="H56" i="101"/>
  <c r="M56" i="101" s="1"/>
  <c r="O54" i="101"/>
  <c r="N54" i="101"/>
  <c r="L54" i="101"/>
  <c r="H54" i="101"/>
  <c r="M54" i="101" s="1"/>
  <c r="O53" i="101"/>
  <c r="N53" i="101"/>
  <c r="L53" i="101"/>
  <c r="H53" i="101"/>
  <c r="K53" i="101" s="1"/>
  <c r="O51" i="101"/>
  <c r="N51" i="101"/>
  <c r="L51" i="101"/>
  <c r="H51" i="101"/>
  <c r="M51" i="101" s="1"/>
  <c r="O50" i="101"/>
  <c r="N50" i="101"/>
  <c r="L50" i="101"/>
  <c r="H50" i="101"/>
  <c r="M50" i="101" s="1"/>
  <c r="O48" i="101"/>
  <c r="N48" i="101"/>
  <c r="L48" i="101"/>
  <c r="H48" i="101"/>
  <c r="M48" i="101" s="1"/>
  <c r="O47" i="101"/>
  <c r="N47" i="101"/>
  <c r="L47" i="101"/>
  <c r="H47" i="101"/>
  <c r="M47" i="101" s="1"/>
  <c r="O46" i="101"/>
  <c r="N46" i="101"/>
  <c r="L46" i="101"/>
  <c r="H46" i="101"/>
  <c r="M46" i="101" s="1"/>
  <c r="O44" i="101"/>
  <c r="N44" i="101"/>
  <c r="L44" i="101"/>
  <c r="H44" i="101"/>
  <c r="M44" i="101" s="1"/>
  <c r="O43" i="101"/>
  <c r="N43" i="101"/>
  <c r="L43" i="101"/>
  <c r="H43" i="101"/>
  <c r="M43" i="101" s="1"/>
  <c r="O41" i="101"/>
  <c r="N41" i="101"/>
  <c r="L41" i="101"/>
  <c r="H41" i="101"/>
  <c r="K41" i="101" s="1"/>
  <c r="O40" i="101"/>
  <c r="N40" i="101"/>
  <c r="L40" i="101"/>
  <c r="H40" i="101"/>
  <c r="M40" i="101" s="1"/>
  <c r="O39" i="101"/>
  <c r="N39" i="101"/>
  <c r="L39" i="101"/>
  <c r="H39" i="101"/>
  <c r="M39" i="101" s="1"/>
  <c r="O37" i="101"/>
  <c r="N37" i="101"/>
  <c r="L37" i="101"/>
  <c r="H37" i="101"/>
  <c r="K37" i="101" s="1"/>
  <c r="O36" i="101"/>
  <c r="N36" i="101"/>
  <c r="L36" i="101"/>
  <c r="H36" i="101"/>
  <c r="M36" i="101" s="1"/>
  <c r="O35" i="101"/>
  <c r="N35" i="101"/>
  <c r="L35" i="101"/>
  <c r="H35" i="101"/>
  <c r="M35" i="101" s="1"/>
  <c r="O34" i="101"/>
  <c r="N34" i="101"/>
  <c r="L34" i="101"/>
  <c r="H34" i="101"/>
  <c r="M34" i="101" s="1"/>
  <c r="O33" i="101"/>
  <c r="N33" i="101"/>
  <c r="L33" i="101"/>
  <c r="H33" i="101"/>
  <c r="M33" i="101" s="1"/>
  <c r="O32" i="101"/>
  <c r="N32" i="101"/>
  <c r="L32" i="101"/>
  <c r="H32" i="101"/>
  <c r="M32" i="101" s="1"/>
  <c r="O31" i="101"/>
  <c r="N31" i="101"/>
  <c r="L31" i="101"/>
  <c r="H31" i="101"/>
  <c r="M31" i="101" s="1"/>
  <c r="O30" i="101"/>
  <c r="N30" i="101"/>
  <c r="L30" i="101"/>
  <c r="H30" i="101"/>
  <c r="M30" i="101" s="1"/>
  <c r="O29" i="101"/>
  <c r="N29" i="101"/>
  <c r="L29" i="101"/>
  <c r="H29" i="101"/>
  <c r="M29" i="101" s="1"/>
  <c r="O27" i="101"/>
  <c r="N27" i="101"/>
  <c r="L27" i="101"/>
  <c r="H27" i="101"/>
  <c r="M27" i="101" s="1"/>
  <c r="O26" i="101"/>
  <c r="N26" i="101"/>
  <c r="L26" i="101"/>
  <c r="H26" i="101"/>
  <c r="M26" i="101" s="1"/>
  <c r="O25" i="101"/>
  <c r="N25" i="101"/>
  <c r="L25" i="101"/>
  <c r="H25" i="101"/>
  <c r="K25" i="101" s="1"/>
  <c r="O22" i="101"/>
  <c r="N22" i="101"/>
  <c r="L22" i="101"/>
  <c r="H22" i="101"/>
  <c r="M22" i="101" s="1"/>
  <c r="O21" i="101"/>
  <c r="N21" i="101"/>
  <c r="L21" i="101"/>
  <c r="H21" i="101"/>
  <c r="M21" i="101" s="1"/>
  <c r="O20" i="101"/>
  <c r="N20" i="101"/>
  <c r="L20" i="101"/>
  <c r="H20" i="101"/>
  <c r="K20" i="101" s="1"/>
  <c r="O19" i="101"/>
  <c r="N19" i="101"/>
  <c r="L19" i="101"/>
  <c r="H19" i="101"/>
  <c r="M19" i="101" s="1"/>
  <c r="O18" i="101"/>
  <c r="N18" i="101"/>
  <c r="L18" i="101"/>
  <c r="H18" i="101"/>
  <c r="M18" i="101" s="1"/>
  <c r="O17" i="101"/>
  <c r="N17" i="101"/>
  <c r="L17" i="101"/>
  <c r="H17" i="101"/>
  <c r="M17" i="101" s="1"/>
  <c r="N12" i="101"/>
  <c r="A8" i="101"/>
  <c r="A7" i="101"/>
  <c r="A6" i="101"/>
  <c r="B17" i="90"/>
  <c r="D111" i="100"/>
  <c r="D108" i="100"/>
  <c r="D106" i="100"/>
  <c r="D103" i="100"/>
  <c r="O92" i="100"/>
  <c r="N92" i="100"/>
  <c r="L92" i="100"/>
  <c r="H92" i="100"/>
  <c r="K92" i="100" s="1"/>
  <c r="O88" i="100"/>
  <c r="N88" i="100"/>
  <c r="L88" i="100"/>
  <c r="H88" i="100"/>
  <c r="K88" i="100" s="1"/>
  <c r="O87" i="100"/>
  <c r="N87" i="100"/>
  <c r="L87" i="100"/>
  <c r="H87" i="100"/>
  <c r="K87" i="100" s="1"/>
  <c r="O84" i="100"/>
  <c r="N84" i="100"/>
  <c r="L84" i="100"/>
  <c r="H84" i="100"/>
  <c r="M84" i="100" s="1"/>
  <c r="O83" i="100"/>
  <c r="N83" i="100"/>
  <c r="L83" i="100"/>
  <c r="H83" i="100"/>
  <c r="K83" i="100" s="1"/>
  <c r="O82" i="100"/>
  <c r="N82" i="100"/>
  <c r="L82" i="100"/>
  <c r="H82" i="100"/>
  <c r="K82" i="100" s="1"/>
  <c r="O81" i="100"/>
  <c r="N81" i="100"/>
  <c r="L81" i="100"/>
  <c r="H81" i="100"/>
  <c r="M81" i="100" s="1"/>
  <c r="O80" i="100"/>
  <c r="N80" i="100"/>
  <c r="L80" i="100"/>
  <c r="H80" i="100"/>
  <c r="M80" i="100" s="1"/>
  <c r="O79" i="100"/>
  <c r="N79" i="100"/>
  <c r="L79" i="100"/>
  <c r="H79" i="100"/>
  <c r="K79" i="100" s="1"/>
  <c r="O62" i="100"/>
  <c r="N62" i="100"/>
  <c r="L62" i="100"/>
  <c r="H62" i="100"/>
  <c r="M62" i="100" s="1"/>
  <c r="O61" i="100"/>
  <c r="N61" i="100"/>
  <c r="L61" i="100"/>
  <c r="H61" i="100"/>
  <c r="M61" i="100" s="1"/>
  <c r="O59" i="100"/>
  <c r="N59" i="100"/>
  <c r="L59" i="100"/>
  <c r="H59" i="100"/>
  <c r="K59" i="100" s="1"/>
  <c r="O58" i="100"/>
  <c r="N58" i="100"/>
  <c r="L58" i="100"/>
  <c r="H58" i="100"/>
  <c r="M58" i="100" s="1"/>
  <c r="O57" i="100"/>
  <c r="N57" i="100"/>
  <c r="L57" i="100"/>
  <c r="H57" i="100"/>
  <c r="M57" i="100" s="1"/>
  <c r="O37" i="100"/>
  <c r="N37" i="100"/>
  <c r="L37" i="100"/>
  <c r="H37" i="100"/>
  <c r="K37" i="100" s="1"/>
  <c r="O36" i="100"/>
  <c r="N36" i="100"/>
  <c r="L36" i="100"/>
  <c r="H36" i="100"/>
  <c r="K36" i="100" s="1"/>
  <c r="O35" i="100"/>
  <c r="N35" i="100"/>
  <c r="L35" i="100"/>
  <c r="H35" i="100"/>
  <c r="M35" i="100" s="1"/>
  <c r="O34" i="100"/>
  <c r="N34" i="100"/>
  <c r="L34" i="100"/>
  <c r="H34" i="100"/>
  <c r="M34" i="100" s="1"/>
  <c r="O33" i="100"/>
  <c r="N33" i="100"/>
  <c r="L33" i="100"/>
  <c r="H33" i="100"/>
  <c r="K33" i="100" s="1"/>
  <c r="O32" i="100"/>
  <c r="N32" i="100"/>
  <c r="L32" i="100"/>
  <c r="H32" i="100"/>
  <c r="K32" i="100" s="1"/>
  <c r="O30" i="100"/>
  <c r="N30" i="100"/>
  <c r="L30" i="100"/>
  <c r="H30" i="100"/>
  <c r="M30" i="100" s="1"/>
  <c r="O29" i="100"/>
  <c r="N29" i="100"/>
  <c r="L29" i="100"/>
  <c r="H29" i="100"/>
  <c r="K29" i="100" s="1"/>
  <c r="O28" i="100"/>
  <c r="N28" i="100"/>
  <c r="L28" i="100"/>
  <c r="H28" i="100"/>
  <c r="K28" i="100" s="1"/>
  <c r="O27" i="100"/>
  <c r="N27" i="100"/>
  <c r="L27" i="100"/>
  <c r="H27" i="100"/>
  <c r="M27" i="100" s="1"/>
  <c r="O26" i="100"/>
  <c r="N26" i="100"/>
  <c r="L26" i="100"/>
  <c r="H26" i="100"/>
  <c r="M26" i="100" s="1"/>
  <c r="O24" i="100"/>
  <c r="N24" i="100"/>
  <c r="L24" i="100"/>
  <c r="H24" i="100"/>
  <c r="K24" i="100" s="1"/>
  <c r="O23" i="100"/>
  <c r="N23" i="100"/>
  <c r="L23" i="100"/>
  <c r="H23" i="100"/>
  <c r="M23" i="100" s="1"/>
  <c r="O22" i="100"/>
  <c r="N22" i="100"/>
  <c r="L22" i="100"/>
  <c r="H22" i="100"/>
  <c r="M22" i="100" s="1"/>
  <c r="O21" i="100"/>
  <c r="N21" i="100"/>
  <c r="L21" i="100"/>
  <c r="H21" i="100"/>
  <c r="K21" i="100" s="1"/>
  <c r="O20" i="100"/>
  <c r="N20" i="100"/>
  <c r="L20" i="100"/>
  <c r="H20" i="100"/>
  <c r="K20" i="100" s="1"/>
  <c r="O19" i="100"/>
  <c r="N19" i="100"/>
  <c r="L19" i="100"/>
  <c r="H19" i="100"/>
  <c r="M19" i="100" s="1"/>
  <c r="O18" i="100"/>
  <c r="N18" i="100"/>
  <c r="L18" i="100"/>
  <c r="H18" i="100"/>
  <c r="M18" i="100" s="1"/>
  <c r="O17" i="100"/>
  <c r="N17" i="100"/>
  <c r="L17" i="100"/>
  <c r="H17" i="100"/>
  <c r="K17" i="100" s="1"/>
  <c r="N12" i="100"/>
  <c r="A8" i="100"/>
  <c r="A7" i="100"/>
  <c r="A6" i="100"/>
  <c r="O26" i="99"/>
  <c r="N26" i="99"/>
  <c r="L26" i="99"/>
  <c r="H26" i="99"/>
  <c r="K26" i="99" s="1"/>
  <c r="O24" i="99"/>
  <c r="N24" i="99"/>
  <c r="L24" i="99"/>
  <c r="H24" i="99"/>
  <c r="M24" i="99" s="1"/>
  <c r="O23" i="99"/>
  <c r="N23" i="99"/>
  <c r="L23" i="99"/>
  <c r="H23" i="99"/>
  <c r="K23" i="99" s="1"/>
  <c r="O22" i="99"/>
  <c r="N22" i="99"/>
  <c r="L22" i="99"/>
  <c r="H22" i="99"/>
  <c r="K22" i="99" s="1"/>
  <c r="C43" i="90"/>
  <c r="C48" i="90"/>
  <c r="C40" i="90"/>
  <c r="D38" i="99"/>
  <c r="D43" i="99"/>
  <c r="D46" i="99"/>
  <c r="D41" i="99"/>
  <c r="N12" i="99"/>
  <c r="O16" i="99"/>
  <c r="N16" i="99"/>
  <c r="L16" i="99"/>
  <c r="H16" i="99"/>
  <c r="K16" i="99" s="1"/>
  <c r="M37" i="106" l="1"/>
  <c r="P37" i="106" s="1"/>
  <c r="K37" i="106"/>
  <c r="M21" i="106"/>
  <c r="P21" i="106" s="1"/>
  <c r="K21" i="106"/>
  <c r="M25" i="105"/>
  <c r="P25" i="105" s="1"/>
  <c r="K25" i="105"/>
  <c r="M54" i="106"/>
  <c r="P54" i="106" s="1"/>
  <c r="K54" i="106"/>
  <c r="M53" i="106"/>
  <c r="P53" i="106" s="1"/>
  <c r="K53" i="106"/>
  <c r="M52" i="106"/>
  <c r="P52" i="106" s="1"/>
  <c r="K52" i="106"/>
  <c r="M86" i="100"/>
  <c r="P86" i="100" s="1"/>
  <c r="K86" i="100"/>
  <c r="M85" i="100"/>
  <c r="P85" i="100" s="1"/>
  <c r="K85" i="100"/>
  <c r="M91" i="100"/>
  <c r="P91" i="100" s="1"/>
  <c r="K91" i="100"/>
  <c r="M89" i="100"/>
  <c r="P89" i="100" s="1"/>
  <c r="K89" i="100"/>
  <c r="M26" i="105"/>
  <c r="P26" i="105" s="1"/>
  <c r="K26" i="105"/>
  <c r="M30" i="106"/>
  <c r="P30" i="106" s="1"/>
  <c r="K32" i="115"/>
  <c r="P19" i="115"/>
  <c r="M41" i="115"/>
  <c r="P41" i="115" s="1"/>
  <c r="K47" i="115"/>
  <c r="M17" i="115"/>
  <c r="P17" i="115" s="1"/>
  <c r="K27" i="115"/>
  <c r="P35" i="115"/>
  <c r="P51" i="115"/>
  <c r="M33" i="115"/>
  <c r="P33" i="115" s="1"/>
  <c r="K39" i="115"/>
  <c r="M49" i="115"/>
  <c r="P49" i="115" s="1"/>
  <c r="K19" i="115"/>
  <c r="P50" i="115"/>
  <c r="M25" i="115"/>
  <c r="P25" i="115" s="1"/>
  <c r="K18" i="112"/>
  <c r="M23" i="112"/>
  <c r="P23" i="112" s="1"/>
  <c r="M16" i="112"/>
  <c r="P16" i="112" s="1"/>
  <c r="K42" i="108"/>
  <c r="M48" i="108"/>
  <c r="P48" i="108" s="1"/>
  <c r="K18" i="108"/>
  <c r="M60" i="108"/>
  <c r="P60" i="108" s="1"/>
  <c r="M19" i="114"/>
  <c r="P19" i="114" s="1"/>
  <c r="M23" i="114"/>
  <c r="P23" i="114" s="1"/>
  <c r="M75" i="111"/>
  <c r="O57" i="109"/>
  <c r="R57" i="109" s="1"/>
  <c r="O69" i="109"/>
  <c r="M79" i="109"/>
  <c r="M59" i="109"/>
  <c r="M67" i="109"/>
  <c r="O88" i="109"/>
  <c r="R88" i="109" s="1"/>
  <c r="M46" i="109"/>
  <c r="L51" i="107"/>
  <c r="I26" i="90" s="1"/>
  <c r="K32" i="106"/>
  <c r="K45" i="106"/>
  <c r="K19" i="106"/>
  <c r="P18" i="105"/>
  <c r="M16" i="105"/>
  <c r="P16" i="105" s="1"/>
  <c r="P22" i="105"/>
  <c r="M20" i="105"/>
  <c r="P20" i="105" s="1"/>
  <c r="K22" i="105"/>
  <c r="M42" i="102"/>
  <c r="P42" i="102" s="1"/>
  <c r="P17" i="101"/>
  <c r="P18" i="101"/>
  <c r="K47" i="101"/>
  <c r="M57" i="101"/>
  <c r="P57" i="101" s="1"/>
  <c r="L65" i="101"/>
  <c r="I19" i="90" s="1"/>
  <c r="M73" i="100"/>
  <c r="P73" i="100" s="1"/>
  <c r="M77" i="100"/>
  <c r="P77" i="100" s="1"/>
  <c r="O89" i="109"/>
  <c r="R89" i="109" s="1"/>
  <c r="P22" i="115"/>
  <c r="P30" i="115"/>
  <c r="K35" i="115"/>
  <c r="K43" i="115"/>
  <c r="M21" i="115"/>
  <c r="P21" i="115" s="1"/>
  <c r="K23" i="115"/>
  <c r="M29" i="115"/>
  <c r="P29" i="115" s="1"/>
  <c r="K31" i="115"/>
  <c r="O53" i="115"/>
  <c r="H33" i="90" s="1"/>
  <c r="P23" i="115"/>
  <c r="P31" i="115"/>
  <c r="K51" i="115"/>
  <c r="M37" i="115"/>
  <c r="P37" i="115" s="1"/>
  <c r="M45" i="115"/>
  <c r="P45" i="115" s="1"/>
  <c r="P32" i="115"/>
  <c r="P38" i="115"/>
  <c r="P39" i="115"/>
  <c r="P46" i="115"/>
  <c r="P47" i="115"/>
  <c r="L53" i="115"/>
  <c r="I33" i="90" s="1"/>
  <c r="P18" i="115"/>
  <c r="P26" i="115"/>
  <c r="P27" i="115"/>
  <c r="N53" i="115"/>
  <c r="G33" i="90" s="1"/>
  <c r="P34" i="115"/>
  <c r="P42" i="115"/>
  <c r="P43" i="115"/>
  <c r="M19" i="112"/>
  <c r="P19" i="112" s="1"/>
  <c r="M24" i="112"/>
  <c r="P24" i="112" s="1"/>
  <c r="K26" i="112"/>
  <c r="L27" i="112"/>
  <c r="I32" i="90" s="1"/>
  <c r="M20" i="112"/>
  <c r="P20" i="112" s="1"/>
  <c r="K22" i="112"/>
  <c r="P17" i="112"/>
  <c r="P21" i="112"/>
  <c r="P25" i="112"/>
  <c r="O27" i="112"/>
  <c r="H32" i="90" s="1"/>
  <c r="P18" i="112"/>
  <c r="P22" i="112"/>
  <c r="P26" i="112"/>
  <c r="N27" i="112"/>
  <c r="G32" i="90" s="1"/>
  <c r="M16" i="115"/>
  <c r="K18" i="115"/>
  <c r="M20" i="115"/>
  <c r="P20" i="115" s="1"/>
  <c r="K22" i="115"/>
  <c r="M24" i="115"/>
  <c r="P24" i="115" s="1"/>
  <c r="K26" i="115"/>
  <c r="M28" i="115"/>
  <c r="P28" i="115" s="1"/>
  <c r="K30" i="115"/>
  <c r="K34" i="115"/>
  <c r="M36" i="115"/>
  <c r="P36" i="115" s="1"/>
  <c r="K38" i="115"/>
  <c r="M40" i="115"/>
  <c r="P40" i="115" s="1"/>
  <c r="K42" i="115"/>
  <c r="M44" i="115"/>
  <c r="P44" i="115" s="1"/>
  <c r="K46" i="115"/>
  <c r="M48" i="115"/>
  <c r="P48" i="115" s="1"/>
  <c r="K50" i="115"/>
  <c r="M52" i="115"/>
  <c r="P52" i="115" s="1"/>
  <c r="K50" i="108"/>
  <c r="M32" i="108"/>
  <c r="P32" i="108" s="1"/>
  <c r="K34" i="108"/>
  <c r="K58" i="108"/>
  <c r="M24" i="108"/>
  <c r="P24" i="108" s="1"/>
  <c r="K26" i="108"/>
  <c r="M40" i="108"/>
  <c r="P40" i="108" s="1"/>
  <c r="M56" i="108"/>
  <c r="P56" i="108" s="1"/>
  <c r="N61" i="108"/>
  <c r="G31" i="90" s="1"/>
  <c r="P22" i="108"/>
  <c r="P29" i="108"/>
  <c r="P38" i="108"/>
  <c r="P45" i="108"/>
  <c r="P54" i="108"/>
  <c r="M20" i="108"/>
  <c r="P20" i="108" s="1"/>
  <c r="K22" i="108"/>
  <c r="M28" i="108"/>
  <c r="P28" i="108" s="1"/>
  <c r="K30" i="108"/>
  <c r="M36" i="108"/>
  <c r="P36" i="108" s="1"/>
  <c r="K38" i="108"/>
  <c r="M44" i="108"/>
  <c r="P44" i="108" s="1"/>
  <c r="K46" i="108"/>
  <c r="K54" i="108"/>
  <c r="P21" i="108"/>
  <c r="P30" i="108"/>
  <c r="P37" i="108"/>
  <c r="P46" i="108"/>
  <c r="P53" i="108"/>
  <c r="M59" i="108"/>
  <c r="P59" i="108" s="1"/>
  <c r="L61" i="108"/>
  <c r="I31" i="90" s="1"/>
  <c r="P17" i="108"/>
  <c r="P18" i="108"/>
  <c r="P25" i="108"/>
  <c r="P26" i="108"/>
  <c r="P33" i="108"/>
  <c r="P34" i="108"/>
  <c r="P41" i="108"/>
  <c r="P42" i="108"/>
  <c r="P49" i="108"/>
  <c r="P50" i="108"/>
  <c r="P57" i="108"/>
  <c r="O61" i="108"/>
  <c r="H31" i="90" s="1"/>
  <c r="P58" i="108"/>
  <c r="M16" i="114"/>
  <c r="P16" i="114" s="1"/>
  <c r="K18" i="114"/>
  <c r="M20" i="114"/>
  <c r="K22" i="114"/>
  <c r="M24" i="114"/>
  <c r="P24" i="114" s="1"/>
  <c r="K26" i="114"/>
  <c r="M28" i="114"/>
  <c r="P28" i="114" s="1"/>
  <c r="N30" i="114"/>
  <c r="G30" i="90" s="1"/>
  <c r="O30" i="114"/>
  <c r="H30" i="90" s="1"/>
  <c r="M27" i="114"/>
  <c r="P27" i="114" s="1"/>
  <c r="L30" i="114"/>
  <c r="I30" i="90" s="1"/>
  <c r="P17" i="114"/>
  <c r="P18" i="114"/>
  <c r="P21" i="114"/>
  <c r="P22" i="114"/>
  <c r="P25" i="114"/>
  <c r="P26" i="114"/>
  <c r="P29" i="114"/>
  <c r="P20" i="114"/>
  <c r="K17" i="114"/>
  <c r="K21" i="114"/>
  <c r="K29" i="114"/>
  <c r="K25" i="114"/>
  <c r="L19" i="113"/>
  <c r="Q24" i="113"/>
  <c r="N22" i="113"/>
  <c r="Q22" i="113" s="1"/>
  <c r="N43" i="113"/>
  <c r="Q43" i="113" s="1"/>
  <c r="L45" i="113"/>
  <c r="N28" i="113"/>
  <c r="Q28" i="113" s="1"/>
  <c r="N34" i="113"/>
  <c r="Q34" i="113" s="1"/>
  <c r="L36" i="113"/>
  <c r="N51" i="113"/>
  <c r="Q51" i="113" s="1"/>
  <c r="L24" i="113"/>
  <c r="Q32" i="113"/>
  <c r="Q39" i="113"/>
  <c r="L32" i="113"/>
  <c r="N38" i="113"/>
  <c r="Q38" i="113" s="1"/>
  <c r="L40" i="113"/>
  <c r="Q31" i="113"/>
  <c r="Q40" i="113"/>
  <c r="L47" i="113"/>
  <c r="N17" i="113"/>
  <c r="Q17" i="113" s="1"/>
  <c r="N26" i="113"/>
  <c r="Q26" i="113" s="1"/>
  <c r="L49" i="113"/>
  <c r="N55" i="113"/>
  <c r="Q55" i="113" s="1"/>
  <c r="M56" i="113"/>
  <c r="I29" i="90" s="1"/>
  <c r="Q18" i="113"/>
  <c r="Q27" i="113"/>
  <c r="Q49" i="113"/>
  <c r="Q19" i="113"/>
  <c r="Q48" i="113"/>
  <c r="O56" i="113"/>
  <c r="G29" i="90" s="1"/>
  <c r="Q35" i="113"/>
  <c r="Q36" i="113"/>
  <c r="Q44" i="113"/>
  <c r="Q45" i="113"/>
  <c r="Q47" i="113"/>
  <c r="P56" i="113"/>
  <c r="H29" i="90" s="1"/>
  <c r="Q23" i="113"/>
  <c r="Q52" i="113"/>
  <c r="L18" i="113"/>
  <c r="L23" i="113"/>
  <c r="L27" i="113"/>
  <c r="N29" i="113"/>
  <c r="Q29" i="113" s="1"/>
  <c r="L31" i="113"/>
  <c r="N33" i="113"/>
  <c r="Q33" i="113" s="1"/>
  <c r="L35" i="113"/>
  <c r="N37" i="113"/>
  <c r="Q37" i="113" s="1"/>
  <c r="L39" i="113"/>
  <c r="L44" i="113"/>
  <c r="N46" i="113"/>
  <c r="Q46" i="113" s="1"/>
  <c r="L48" i="113"/>
  <c r="N50" i="113"/>
  <c r="Q50" i="113" s="1"/>
  <c r="L52" i="113"/>
  <c r="N54" i="113"/>
  <c r="Q54" i="113" s="1"/>
  <c r="K17" i="112"/>
  <c r="K21" i="112"/>
  <c r="K25" i="112"/>
  <c r="M43" i="111"/>
  <c r="M27" i="111"/>
  <c r="O52" i="111"/>
  <c r="R52" i="111" s="1"/>
  <c r="M59" i="111"/>
  <c r="O88" i="111"/>
  <c r="R88" i="111" s="1"/>
  <c r="O41" i="111"/>
  <c r="R41" i="111" s="1"/>
  <c r="O64" i="111"/>
  <c r="R64" i="111" s="1"/>
  <c r="O20" i="111"/>
  <c r="R20" i="111" s="1"/>
  <c r="O32" i="111"/>
  <c r="R32" i="111" s="1"/>
  <c r="M47" i="111"/>
  <c r="O53" i="111"/>
  <c r="R53" i="111" s="1"/>
  <c r="O68" i="111"/>
  <c r="R68" i="111" s="1"/>
  <c r="O80" i="111"/>
  <c r="R80" i="111" s="1"/>
  <c r="O21" i="111"/>
  <c r="R21" i="111" s="1"/>
  <c r="O36" i="111"/>
  <c r="R36" i="111" s="1"/>
  <c r="O57" i="111"/>
  <c r="R57" i="111" s="1"/>
  <c r="O69" i="111"/>
  <c r="R69" i="111" s="1"/>
  <c r="O84" i="111"/>
  <c r="R84" i="111" s="1"/>
  <c r="O25" i="111"/>
  <c r="R25" i="111" s="1"/>
  <c r="O37" i="111"/>
  <c r="R37" i="111" s="1"/>
  <c r="O48" i="111"/>
  <c r="R48" i="111" s="1"/>
  <c r="O73" i="111"/>
  <c r="R73" i="111" s="1"/>
  <c r="O85" i="111"/>
  <c r="R85" i="111" s="1"/>
  <c r="M23" i="111"/>
  <c r="M39" i="111"/>
  <c r="M55" i="111"/>
  <c r="R87" i="111"/>
  <c r="O17" i="111"/>
  <c r="R17" i="111" s="1"/>
  <c r="M19" i="111"/>
  <c r="O28" i="111"/>
  <c r="R28" i="111" s="1"/>
  <c r="O33" i="111"/>
  <c r="R33" i="111" s="1"/>
  <c r="M35" i="111"/>
  <c r="O44" i="111"/>
  <c r="R44" i="111" s="1"/>
  <c r="O49" i="111"/>
  <c r="R49" i="111" s="1"/>
  <c r="M51" i="111"/>
  <c r="O65" i="111"/>
  <c r="R65" i="111" s="1"/>
  <c r="M67" i="111"/>
  <c r="O76" i="111"/>
  <c r="R76" i="111" s="1"/>
  <c r="O81" i="111"/>
  <c r="R81" i="111" s="1"/>
  <c r="M83" i="111"/>
  <c r="M71" i="111"/>
  <c r="M87" i="111"/>
  <c r="Q89" i="111"/>
  <c r="H28" i="90" s="1"/>
  <c r="O24" i="111"/>
  <c r="R24" i="111" s="1"/>
  <c r="O29" i="111"/>
  <c r="R29" i="111" s="1"/>
  <c r="M31" i="111"/>
  <c r="O40" i="111"/>
  <c r="R40" i="111" s="1"/>
  <c r="O45" i="111"/>
  <c r="R45" i="111" s="1"/>
  <c r="O56" i="111"/>
  <c r="R56" i="111" s="1"/>
  <c r="O61" i="111"/>
  <c r="R61" i="111" s="1"/>
  <c r="M63" i="111"/>
  <c r="O72" i="111"/>
  <c r="R72" i="111" s="1"/>
  <c r="O77" i="111"/>
  <c r="R77" i="111" s="1"/>
  <c r="M79" i="111"/>
  <c r="N89" i="111"/>
  <c r="I28" i="90" s="1"/>
  <c r="P89" i="111"/>
  <c r="G28" i="90" s="1"/>
  <c r="R18" i="111"/>
  <c r="R19" i="111"/>
  <c r="R22" i="111"/>
  <c r="R23" i="111"/>
  <c r="R26" i="111"/>
  <c r="R27" i="111"/>
  <c r="R30" i="111"/>
  <c r="R31" i="111"/>
  <c r="R34" i="111"/>
  <c r="R35" i="111"/>
  <c r="R38" i="111"/>
  <c r="R39" i="111"/>
  <c r="R42" i="111"/>
  <c r="R43" i="111"/>
  <c r="R46" i="111"/>
  <c r="R47" i="111"/>
  <c r="R50" i="111"/>
  <c r="R51" i="111"/>
  <c r="R54" i="111"/>
  <c r="R55" i="111"/>
  <c r="R58" i="111"/>
  <c r="R59" i="111"/>
  <c r="R62" i="111"/>
  <c r="R63" i="111"/>
  <c r="R66" i="111"/>
  <c r="R67" i="111"/>
  <c r="R70" i="111"/>
  <c r="R71" i="111"/>
  <c r="R74" i="111"/>
  <c r="R75" i="111"/>
  <c r="R78" i="111"/>
  <c r="R79" i="111"/>
  <c r="R82" i="111"/>
  <c r="R83" i="111"/>
  <c r="R86" i="111"/>
  <c r="M18" i="111"/>
  <c r="M26" i="111"/>
  <c r="M34" i="111"/>
  <c r="M42" i="111"/>
  <c r="M46" i="111"/>
  <c r="M50" i="111"/>
  <c r="M62" i="111"/>
  <c r="M74" i="111"/>
  <c r="M78" i="111"/>
  <c r="M86" i="111"/>
  <c r="M22" i="111"/>
  <c r="M30" i="111"/>
  <c r="M38" i="111"/>
  <c r="M54" i="111"/>
  <c r="M58" i="111"/>
  <c r="M66" i="111"/>
  <c r="M70" i="111"/>
  <c r="M82" i="111"/>
  <c r="M71" i="109"/>
  <c r="O61" i="109"/>
  <c r="R61" i="109" s="1"/>
  <c r="M63" i="109"/>
  <c r="R75" i="109"/>
  <c r="O80" i="109"/>
  <c r="O39" i="109"/>
  <c r="R39" i="109" s="1"/>
  <c r="O73" i="109"/>
  <c r="R73" i="109" s="1"/>
  <c r="M75" i="109"/>
  <c r="O84" i="109"/>
  <c r="M92" i="109"/>
  <c r="M72" i="109"/>
  <c r="M87" i="109"/>
  <c r="O56" i="109"/>
  <c r="R56" i="109" s="1"/>
  <c r="O60" i="109"/>
  <c r="R60" i="109" s="1"/>
  <c r="O64" i="109"/>
  <c r="R64" i="109" s="1"/>
  <c r="O68" i="109"/>
  <c r="R68" i="109" s="1"/>
  <c r="O76" i="109"/>
  <c r="R76" i="109" s="1"/>
  <c r="R79" i="109"/>
  <c r="O81" i="109"/>
  <c r="R81" i="109" s="1"/>
  <c r="M83" i="109"/>
  <c r="R84" i="109"/>
  <c r="R72" i="109"/>
  <c r="R87" i="109"/>
  <c r="O77" i="109"/>
  <c r="R77" i="109" s="1"/>
  <c r="R80" i="109"/>
  <c r="R58" i="109"/>
  <c r="R59" i="109"/>
  <c r="R62" i="109"/>
  <c r="R63" i="109"/>
  <c r="R66" i="109"/>
  <c r="R67" i="109"/>
  <c r="R70" i="109"/>
  <c r="R71" i="109"/>
  <c r="R69" i="109"/>
  <c r="R74" i="109"/>
  <c r="R78" i="109"/>
  <c r="R82" i="109"/>
  <c r="R83" i="109"/>
  <c r="R86" i="109"/>
  <c r="M62" i="109"/>
  <c r="M66" i="109"/>
  <c r="M74" i="109"/>
  <c r="M78" i="109"/>
  <c r="M86" i="109"/>
  <c r="R91" i="109"/>
  <c r="M58" i="109"/>
  <c r="M70" i="109"/>
  <c r="M82" i="109"/>
  <c r="O90" i="109"/>
  <c r="R90" i="109" s="1"/>
  <c r="R95" i="109"/>
  <c r="O23" i="109"/>
  <c r="R23" i="109" s="1"/>
  <c r="O47" i="109"/>
  <c r="R47" i="109" s="1"/>
  <c r="M42" i="109"/>
  <c r="R17" i="109"/>
  <c r="O27" i="109"/>
  <c r="R27" i="109" s="1"/>
  <c r="O50" i="109"/>
  <c r="R50" i="109" s="1"/>
  <c r="N96" i="109"/>
  <c r="I27" i="90" s="1"/>
  <c r="O31" i="109"/>
  <c r="R31" i="109" s="1"/>
  <c r="O43" i="109"/>
  <c r="R43" i="109" s="1"/>
  <c r="O52" i="109"/>
  <c r="R52" i="109" s="1"/>
  <c r="O19" i="109"/>
  <c r="R19" i="109" s="1"/>
  <c r="O35" i="109"/>
  <c r="R35" i="109" s="1"/>
  <c r="R92" i="109"/>
  <c r="M18" i="109"/>
  <c r="R18" i="109"/>
  <c r="R21" i="109"/>
  <c r="R22" i="109"/>
  <c r="R25" i="109"/>
  <c r="R26" i="109"/>
  <c r="R29" i="109"/>
  <c r="R30" i="109"/>
  <c r="R33" i="109"/>
  <c r="R34" i="109"/>
  <c r="R37" i="109"/>
  <c r="R38" i="109"/>
  <c r="R42" i="109"/>
  <c r="R45" i="109"/>
  <c r="R46" i="109"/>
  <c r="R49" i="109"/>
  <c r="O51" i="109"/>
  <c r="R51" i="109" s="1"/>
  <c r="O94" i="109"/>
  <c r="R94" i="109" s="1"/>
  <c r="P96" i="109"/>
  <c r="G27" i="90" s="1"/>
  <c r="O20" i="109"/>
  <c r="R20" i="109" s="1"/>
  <c r="M22" i="109"/>
  <c r="O24" i="109"/>
  <c r="R24" i="109" s="1"/>
  <c r="M26" i="109"/>
  <c r="O28" i="109"/>
  <c r="R28" i="109" s="1"/>
  <c r="M30" i="109"/>
  <c r="O32" i="109"/>
  <c r="R32" i="109" s="1"/>
  <c r="M34" i="109"/>
  <c r="O36" i="109"/>
  <c r="R36" i="109" s="1"/>
  <c r="M38" i="109"/>
  <c r="O40" i="109"/>
  <c r="R40" i="109" s="1"/>
  <c r="O44" i="109"/>
  <c r="R44" i="109" s="1"/>
  <c r="O48" i="109"/>
  <c r="R48" i="109" s="1"/>
  <c r="R53" i="109"/>
  <c r="O55" i="109"/>
  <c r="R55" i="109" s="1"/>
  <c r="Q96" i="109"/>
  <c r="H27" i="90" s="1"/>
  <c r="O93" i="109"/>
  <c r="R93" i="109" s="1"/>
  <c r="M49" i="109"/>
  <c r="M91" i="109"/>
  <c r="M95" i="109"/>
  <c r="M17" i="109"/>
  <c r="M21" i="109"/>
  <c r="M25" i="109"/>
  <c r="M29" i="109"/>
  <c r="M33" i="109"/>
  <c r="M37" i="109"/>
  <c r="M45" i="109"/>
  <c r="M53" i="109"/>
  <c r="M32" i="107"/>
  <c r="P32" i="107" s="1"/>
  <c r="K38" i="107"/>
  <c r="P42" i="107"/>
  <c r="M24" i="107"/>
  <c r="P24" i="107" s="1"/>
  <c r="P49" i="107"/>
  <c r="P50" i="107"/>
  <c r="P41" i="107"/>
  <c r="P33" i="107"/>
  <c r="P34" i="107"/>
  <c r="M48" i="107"/>
  <c r="P48" i="107" s="1"/>
  <c r="K42" i="107"/>
  <c r="K50" i="107"/>
  <c r="P38" i="107"/>
  <c r="K18" i="107"/>
  <c r="K26" i="107"/>
  <c r="K34" i="107"/>
  <c r="P22" i="107"/>
  <c r="O51" i="107"/>
  <c r="H26" i="90" s="1"/>
  <c r="M20" i="107"/>
  <c r="P20" i="107" s="1"/>
  <c r="K22" i="107"/>
  <c r="M28" i="107"/>
  <c r="P28" i="107" s="1"/>
  <c r="M36" i="107"/>
  <c r="P36" i="107" s="1"/>
  <c r="M44" i="107"/>
  <c r="P44" i="107" s="1"/>
  <c r="P18" i="107"/>
  <c r="P25" i="107"/>
  <c r="P17" i="107"/>
  <c r="P26" i="107"/>
  <c r="N51" i="107"/>
  <c r="G26" i="90" s="1"/>
  <c r="P21" i="107"/>
  <c r="P29" i="107"/>
  <c r="P37" i="107"/>
  <c r="P45" i="107"/>
  <c r="K17" i="108"/>
  <c r="M19" i="108"/>
  <c r="P19" i="108" s="1"/>
  <c r="K21" i="108"/>
  <c r="M23" i="108"/>
  <c r="P23" i="108" s="1"/>
  <c r="K25" i="108"/>
  <c r="M27" i="108"/>
  <c r="P27" i="108" s="1"/>
  <c r="K29" i="108"/>
  <c r="M31" i="108"/>
  <c r="P31" i="108" s="1"/>
  <c r="K33" i="108"/>
  <c r="M35" i="108"/>
  <c r="P35" i="108" s="1"/>
  <c r="K37" i="108"/>
  <c r="M39" i="108"/>
  <c r="P39" i="108" s="1"/>
  <c r="K41" i="108"/>
  <c r="M43" i="108"/>
  <c r="P43" i="108" s="1"/>
  <c r="K45" i="108"/>
  <c r="M47" i="108"/>
  <c r="P47" i="108" s="1"/>
  <c r="K49" i="108"/>
  <c r="M51" i="108"/>
  <c r="P51" i="108" s="1"/>
  <c r="K53" i="108"/>
  <c r="M55" i="108"/>
  <c r="P55" i="108" s="1"/>
  <c r="K57" i="108"/>
  <c r="K36" i="106"/>
  <c r="K28" i="106"/>
  <c r="M47" i="106"/>
  <c r="P47" i="106" s="1"/>
  <c r="K24" i="106"/>
  <c r="M39" i="106"/>
  <c r="K41" i="106"/>
  <c r="M17" i="106"/>
  <c r="P17" i="106" s="1"/>
  <c r="M34" i="106"/>
  <c r="P34" i="106" s="1"/>
  <c r="M43" i="106"/>
  <c r="P43" i="106" s="1"/>
  <c r="M51" i="106"/>
  <c r="P51" i="106" s="1"/>
  <c r="K50" i="106"/>
  <c r="P50" i="106"/>
  <c r="M20" i="106"/>
  <c r="P20" i="106" s="1"/>
  <c r="M25" i="106"/>
  <c r="P25" i="106" s="1"/>
  <c r="M29" i="106"/>
  <c r="P29" i="106" s="1"/>
  <c r="M33" i="106"/>
  <c r="P33" i="106" s="1"/>
  <c r="L55" i="106"/>
  <c r="I24" i="90" s="1"/>
  <c r="N55" i="106"/>
  <c r="G24" i="90" s="1"/>
  <c r="P18" i="106"/>
  <c r="P19" i="106"/>
  <c r="P23" i="106"/>
  <c r="P24" i="106"/>
  <c r="P27" i="106"/>
  <c r="P28" i="106"/>
  <c r="P31" i="106"/>
  <c r="P32" i="106"/>
  <c r="P35" i="106"/>
  <c r="P36" i="106"/>
  <c r="P41" i="106"/>
  <c r="P45" i="106"/>
  <c r="P48" i="106"/>
  <c r="O55" i="106"/>
  <c r="H24" i="90" s="1"/>
  <c r="P39" i="106"/>
  <c r="K17" i="107"/>
  <c r="M19" i="107"/>
  <c r="P19" i="107" s="1"/>
  <c r="K21" i="107"/>
  <c r="M23" i="107"/>
  <c r="P23" i="107" s="1"/>
  <c r="K25" i="107"/>
  <c r="M27" i="107"/>
  <c r="P27" i="107" s="1"/>
  <c r="K29" i="107"/>
  <c r="M31" i="107"/>
  <c r="P31" i="107" s="1"/>
  <c r="K33" i="107"/>
  <c r="K37" i="107"/>
  <c r="M39" i="107"/>
  <c r="P39" i="107" s="1"/>
  <c r="K41" i="107"/>
  <c r="M43" i="107"/>
  <c r="P43" i="107" s="1"/>
  <c r="K45" i="107"/>
  <c r="M47" i="107"/>
  <c r="P47" i="107" s="1"/>
  <c r="K49" i="107"/>
  <c r="M24" i="105"/>
  <c r="P24" i="105" s="1"/>
  <c r="K18" i="105"/>
  <c r="M19" i="105"/>
  <c r="P19" i="105" s="1"/>
  <c r="P21" i="105"/>
  <c r="O27" i="105"/>
  <c r="H23" i="90" s="1"/>
  <c r="K35" i="106"/>
  <c r="K18" i="106"/>
  <c r="K23" i="106"/>
  <c r="K27" i="106"/>
  <c r="K31" i="106"/>
  <c r="K48" i="106"/>
  <c r="P17" i="104"/>
  <c r="M16" i="104"/>
  <c r="P16" i="104" s="1"/>
  <c r="N27" i="105"/>
  <c r="G23" i="90" s="1"/>
  <c r="L27" i="105"/>
  <c r="I23" i="90" s="1"/>
  <c r="P17" i="105"/>
  <c r="K17" i="105"/>
  <c r="K21" i="105"/>
  <c r="M23" i="105"/>
  <c r="P23" i="105" s="1"/>
  <c r="L18" i="104"/>
  <c r="I22" i="90" s="1"/>
  <c r="K19" i="103"/>
  <c r="P22" i="103"/>
  <c r="K27" i="103"/>
  <c r="P30" i="103"/>
  <c r="P31" i="103"/>
  <c r="O44" i="103"/>
  <c r="H21" i="90" s="1"/>
  <c r="M20" i="103"/>
  <c r="P20" i="103" s="1"/>
  <c r="K31" i="103"/>
  <c r="K18" i="103"/>
  <c r="M25" i="103"/>
  <c r="P25" i="103" s="1"/>
  <c r="M33" i="103"/>
  <c r="P33" i="103" s="1"/>
  <c r="L44" i="103"/>
  <c r="I21" i="90" s="1"/>
  <c r="P18" i="103"/>
  <c r="P19" i="103"/>
  <c r="P26" i="103"/>
  <c r="P27" i="103"/>
  <c r="P34" i="103"/>
  <c r="P17" i="103"/>
  <c r="N44" i="103"/>
  <c r="G21" i="90" s="1"/>
  <c r="K17" i="104"/>
  <c r="P21" i="102"/>
  <c r="P22" i="102"/>
  <c r="M20" i="102"/>
  <c r="P20" i="102" s="1"/>
  <c r="N44" i="102"/>
  <c r="G20" i="90" s="1"/>
  <c r="P29" i="102"/>
  <c r="M28" i="102"/>
  <c r="P28" i="102" s="1"/>
  <c r="P37" i="102"/>
  <c r="P38" i="102"/>
  <c r="P30" i="102"/>
  <c r="M36" i="102"/>
  <c r="P36" i="102" s="1"/>
  <c r="K38" i="102"/>
  <c r="P18" i="102"/>
  <c r="P26" i="102"/>
  <c r="P34" i="102"/>
  <c r="K22" i="102"/>
  <c r="K30" i="102"/>
  <c r="K18" i="102"/>
  <c r="K26" i="102"/>
  <c r="K34" i="102"/>
  <c r="O44" i="102"/>
  <c r="H20" i="90" s="1"/>
  <c r="L44" i="102"/>
  <c r="I20" i="90" s="1"/>
  <c r="P17" i="102"/>
  <c r="P25" i="102"/>
  <c r="P33" i="102"/>
  <c r="P41" i="102"/>
  <c r="K17" i="103"/>
  <c r="K22" i="103"/>
  <c r="M24" i="103"/>
  <c r="P24" i="103" s="1"/>
  <c r="K26" i="103"/>
  <c r="M28" i="103"/>
  <c r="P28" i="103" s="1"/>
  <c r="K30" i="103"/>
  <c r="K34" i="103"/>
  <c r="M43" i="103"/>
  <c r="P43" i="103" s="1"/>
  <c r="K32" i="101"/>
  <c r="P48" i="101"/>
  <c r="K36" i="101"/>
  <c r="K51" i="101"/>
  <c r="M20" i="101"/>
  <c r="P20" i="101" s="1"/>
  <c r="K22" i="101"/>
  <c r="P43" i="101"/>
  <c r="M41" i="101"/>
  <c r="P41" i="101" s="1"/>
  <c r="P47" i="101"/>
  <c r="P59" i="101"/>
  <c r="M53" i="101"/>
  <c r="P53" i="101" s="1"/>
  <c r="P56" i="101"/>
  <c r="K18" i="101"/>
  <c r="K29" i="101"/>
  <c r="K33" i="101"/>
  <c r="K43" i="101"/>
  <c r="K48" i="101"/>
  <c r="K59" i="101"/>
  <c r="K19" i="101"/>
  <c r="P27" i="101"/>
  <c r="P31" i="101"/>
  <c r="P35" i="101"/>
  <c r="M37" i="101"/>
  <c r="P37" i="101" s="1"/>
  <c r="K39" i="101"/>
  <c r="K44" i="101"/>
  <c r="M25" i="101"/>
  <c r="P25" i="101" s="1"/>
  <c r="K27" i="101"/>
  <c r="K31" i="101"/>
  <c r="P32" i="101"/>
  <c r="K35" i="101"/>
  <c r="P36" i="101"/>
  <c r="K40" i="101"/>
  <c r="P46" i="101"/>
  <c r="K56" i="101"/>
  <c r="P19" i="101"/>
  <c r="P39" i="101"/>
  <c r="P44" i="101"/>
  <c r="P54" i="101"/>
  <c r="N65" i="101"/>
  <c r="G19" i="90" s="1"/>
  <c r="P26" i="101"/>
  <c r="P30" i="101"/>
  <c r="P34" i="101"/>
  <c r="P40" i="101"/>
  <c r="P50" i="101"/>
  <c r="P51" i="101"/>
  <c r="O65" i="101"/>
  <c r="H19" i="90" s="1"/>
  <c r="P21" i="101"/>
  <c r="P22" i="101"/>
  <c r="P29" i="101"/>
  <c r="P33" i="101"/>
  <c r="K17" i="102"/>
  <c r="M19" i="102"/>
  <c r="P19" i="102" s="1"/>
  <c r="K21" i="102"/>
  <c r="M23" i="102"/>
  <c r="P23" i="102" s="1"/>
  <c r="K25" i="102"/>
  <c r="M27" i="102"/>
  <c r="P27" i="102" s="1"/>
  <c r="K29" i="102"/>
  <c r="M31" i="102"/>
  <c r="P31" i="102" s="1"/>
  <c r="K33" i="102"/>
  <c r="M35" i="102"/>
  <c r="P35" i="102" s="1"/>
  <c r="K37" i="102"/>
  <c r="M39" i="102"/>
  <c r="P39" i="102" s="1"/>
  <c r="K41" i="102"/>
  <c r="M43" i="102"/>
  <c r="P43" i="102" s="1"/>
  <c r="M54" i="100"/>
  <c r="P54" i="100" s="1"/>
  <c r="M66" i="100"/>
  <c r="K68" i="100"/>
  <c r="M24" i="100"/>
  <c r="P24" i="100" s="1"/>
  <c r="M88" i="100"/>
  <c r="P88" i="100" s="1"/>
  <c r="M47" i="100"/>
  <c r="P47" i="100" s="1"/>
  <c r="M56" i="100"/>
  <c r="P56" i="100" s="1"/>
  <c r="K64" i="100"/>
  <c r="M70" i="100"/>
  <c r="P70" i="100" s="1"/>
  <c r="K72" i="100"/>
  <c r="M74" i="100"/>
  <c r="P74" i="100" s="1"/>
  <c r="K76" i="100"/>
  <c r="P76" i="100"/>
  <c r="M78" i="100"/>
  <c r="P78" i="100" s="1"/>
  <c r="M28" i="100"/>
  <c r="P28" i="100" s="1"/>
  <c r="M50" i="100"/>
  <c r="P50" i="100" s="1"/>
  <c r="M59" i="100"/>
  <c r="P59" i="100" s="1"/>
  <c r="M40" i="100"/>
  <c r="P40" i="100" s="1"/>
  <c r="M51" i="100"/>
  <c r="P51" i="100" s="1"/>
  <c r="M65" i="100"/>
  <c r="P65" i="100" s="1"/>
  <c r="M69" i="100"/>
  <c r="P69" i="100" s="1"/>
  <c r="P38" i="100"/>
  <c r="P64" i="100"/>
  <c r="P67" i="100"/>
  <c r="P41" i="100"/>
  <c r="P66" i="100"/>
  <c r="P68" i="100"/>
  <c r="P72" i="100"/>
  <c r="P75" i="100"/>
  <c r="K38" i="100"/>
  <c r="K42" i="100"/>
  <c r="P45" i="100"/>
  <c r="K67" i="100"/>
  <c r="K75" i="100"/>
  <c r="M32" i="100"/>
  <c r="P32" i="100" s="1"/>
  <c r="M82" i="100"/>
  <c r="P82" i="100" s="1"/>
  <c r="M44" i="100"/>
  <c r="P44" i="100" s="1"/>
  <c r="K46" i="100"/>
  <c r="M48" i="100"/>
  <c r="P48" i="100" s="1"/>
  <c r="P53" i="100"/>
  <c r="M55" i="100"/>
  <c r="P55" i="100" s="1"/>
  <c r="P42" i="100"/>
  <c r="P46" i="100"/>
  <c r="P49" i="100"/>
  <c r="M20" i="100"/>
  <c r="P20" i="100" s="1"/>
  <c r="M36" i="100"/>
  <c r="P36" i="100" s="1"/>
  <c r="M87" i="100"/>
  <c r="P87" i="100" s="1"/>
  <c r="N93" i="100"/>
  <c r="G18" i="90" s="1"/>
  <c r="P18" i="100"/>
  <c r="P23" i="100"/>
  <c r="P27" i="100"/>
  <c r="P30" i="100"/>
  <c r="P35" i="100"/>
  <c r="P58" i="100"/>
  <c r="P61" i="100"/>
  <c r="P80" i="100"/>
  <c r="K41" i="100"/>
  <c r="K49" i="100"/>
  <c r="O93" i="100"/>
  <c r="H18" i="90" s="1"/>
  <c r="M17" i="100"/>
  <c r="P17" i="100" s="1"/>
  <c r="K19" i="100"/>
  <c r="M21" i="100"/>
  <c r="P21" i="100" s="1"/>
  <c r="K23" i="100"/>
  <c r="K27" i="100"/>
  <c r="M29" i="100"/>
  <c r="P29" i="100" s="1"/>
  <c r="M33" i="100"/>
  <c r="P33" i="100" s="1"/>
  <c r="K35" i="100"/>
  <c r="M37" i="100"/>
  <c r="P37" i="100" s="1"/>
  <c r="K58" i="100"/>
  <c r="K62" i="100"/>
  <c r="M79" i="100"/>
  <c r="P79" i="100" s="1"/>
  <c r="K81" i="100"/>
  <c r="M83" i="100"/>
  <c r="P83" i="100" s="1"/>
  <c r="P19" i="100"/>
  <c r="P22" i="100"/>
  <c r="P26" i="100"/>
  <c r="P34" i="100"/>
  <c r="P57" i="100"/>
  <c r="P62" i="100"/>
  <c r="P81" i="100"/>
  <c r="P84" i="100"/>
  <c r="K45" i="100"/>
  <c r="K53" i="100"/>
  <c r="L93" i="100"/>
  <c r="I18" i="90" s="1"/>
  <c r="M92" i="100"/>
  <c r="P92" i="100" s="1"/>
  <c r="K17" i="101"/>
  <c r="K21" i="101"/>
  <c r="K26" i="101"/>
  <c r="K30" i="101"/>
  <c r="K34" i="101"/>
  <c r="K46" i="101"/>
  <c r="K50" i="101"/>
  <c r="K54" i="101"/>
  <c r="M22" i="99"/>
  <c r="P22" i="99" s="1"/>
  <c r="K18" i="100"/>
  <c r="K22" i="100"/>
  <c r="K26" i="100"/>
  <c r="K30" i="100"/>
  <c r="K34" i="100"/>
  <c r="K57" i="100"/>
  <c r="K61" i="100"/>
  <c r="K80" i="100"/>
  <c r="K84" i="100"/>
  <c r="M26" i="99"/>
  <c r="P26" i="99" s="1"/>
  <c r="P24" i="99"/>
  <c r="M23" i="99"/>
  <c r="P23" i="99" s="1"/>
  <c r="K24" i="99"/>
  <c r="M16" i="99"/>
  <c r="P16" i="99" s="1"/>
  <c r="M30" i="114" l="1"/>
  <c r="F30" i="90" s="1"/>
  <c r="M27" i="112"/>
  <c r="F32" i="90" s="1"/>
  <c r="P30" i="114"/>
  <c r="P27" i="112"/>
  <c r="P16" i="115"/>
  <c r="P53" i="115" s="1"/>
  <c r="M53" i="115"/>
  <c r="F33" i="90" s="1"/>
  <c r="P61" i="108"/>
  <c r="M61" i="108"/>
  <c r="F31" i="90" s="1"/>
  <c r="N56" i="113"/>
  <c r="F29" i="90" s="1"/>
  <c r="Q56" i="113"/>
  <c r="O89" i="111"/>
  <c r="F28" i="90" s="1"/>
  <c r="R89" i="111"/>
  <c r="O96" i="109"/>
  <c r="F27" i="90" s="1"/>
  <c r="R96" i="109"/>
  <c r="P51" i="107"/>
  <c r="P55" i="106"/>
  <c r="M51" i="107"/>
  <c r="F26" i="90" s="1"/>
  <c r="M55" i="106"/>
  <c r="F24" i="90" s="1"/>
  <c r="P18" i="104"/>
  <c r="E22" i="90" s="1"/>
  <c r="M18" i="104"/>
  <c r="F22" i="90" s="1"/>
  <c r="P27" i="105"/>
  <c r="M27" i="105"/>
  <c r="F23" i="90" s="1"/>
  <c r="P44" i="103"/>
  <c r="M44" i="102"/>
  <c r="F20" i="90" s="1"/>
  <c r="P44" i="102"/>
  <c r="M44" i="103"/>
  <c r="F21" i="90" s="1"/>
  <c r="P65" i="101"/>
  <c r="M65" i="101"/>
  <c r="F19" i="90" s="1"/>
  <c r="P93" i="100"/>
  <c r="M93" i="100"/>
  <c r="F18" i="90" s="1"/>
  <c r="N11" i="115" l="1"/>
  <c r="E33" i="90"/>
  <c r="N11" i="112"/>
  <c r="E32" i="90"/>
  <c r="N11" i="108"/>
  <c r="E31" i="90"/>
  <c r="N11" i="114"/>
  <c r="E30" i="90"/>
  <c r="O11" i="113"/>
  <c r="E29" i="90"/>
  <c r="P11" i="111"/>
  <c r="E28" i="90"/>
  <c r="N11" i="107"/>
  <c r="E26" i="90"/>
  <c r="N11" i="106"/>
  <c r="E24" i="90"/>
  <c r="N11" i="105"/>
  <c r="E23" i="90"/>
  <c r="N11" i="104"/>
  <c r="N11" i="103"/>
  <c r="E21" i="90"/>
  <c r="N11" i="102"/>
  <c r="E20" i="90"/>
  <c r="N11" i="101"/>
  <c r="E19" i="90"/>
  <c r="N11" i="100"/>
  <c r="E18" i="90"/>
  <c r="P11" i="109"/>
  <c r="E27" i="90"/>
  <c r="B17" i="91" l="1"/>
  <c r="O21" i="99"/>
  <c r="N21" i="99"/>
  <c r="L21" i="99"/>
  <c r="H21" i="99"/>
  <c r="K21" i="99" s="1"/>
  <c r="O20" i="99"/>
  <c r="N20" i="99"/>
  <c r="L20" i="99"/>
  <c r="H20" i="99"/>
  <c r="M20" i="99" s="1"/>
  <c r="M21" i="99" l="1"/>
  <c r="P21" i="99" s="1"/>
  <c r="P20" i="99"/>
  <c r="K20" i="99"/>
  <c r="A7" i="99"/>
  <c r="O19" i="99" l="1"/>
  <c r="N19" i="99"/>
  <c r="L19" i="99"/>
  <c r="H19" i="99"/>
  <c r="M19" i="99" s="1"/>
  <c r="O18" i="99"/>
  <c r="N18" i="99"/>
  <c r="L18" i="99"/>
  <c r="H18" i="99"/>
  <c r="M18" i="99" s="1"/>
  <c r="O17" i="99"/>
  <c r="N17" i="99"/>
  <c r="L17" i="99"/>
  <c r="H17" i="99"/>
  <c r="M17" i="99" s="1"/>
  <c r="L27" i="99" l="1"/>
  <c r="I17" i="90" s="1"/>
  <c r="I34" i="90" s="1"/>
  <c r="K18" i="99"/>
  <c r="P18" i="99"/>
  <c r="P19" i="99"/>
  <c r="P17" i="99"/>
  <c r="K17" i="99"/>
  <c r="K19" i="99"/>
  <c r="P27" i="99" l="1"/>
  <c r="N11" i="99" l="1"/>
  <c r="E17" i="90"/>
  <c r="E34" i="90" s="1"/>
  <c r="O27" i="99"/>
  <c r="H17" i="90" s="1"/>
  <c r="H34" i="90" s="1"/>
  <c r="N27" i="99"/>
  <c r="G17" i="90" s="1"/>
  <c r="G34" i="90" s="1"/>
  <c r="M27" i="99" l="1"/>
  <c r="F17" i="90" s="1"/>
  <c r="F34" i="90" s="1"/>
  <c r="A7" i="90"/>
  <c r="A5" i="115" l="1"/>
  <c r="A5" i="114"/>
  <c r="A5" i="113"/>
  <c r="A5" i="112"/>
  <c r="A5" i="111"/>
  <c r="A5" i="109"/>
  <c r="A5" i="108"/>
  <c r="A5" i="107"/>
  <c r="A5" i="106"/>
  <c r="A5" i="102"/>
  <c r="A5" i="101"/>
  <c r="A5" i="105"/>
  <c r="A5" i="104"/>
  <c r="A5" i="103"/>
  <c r="A5" i="100"/>
  <c r="A5" i="99"/>
  <c r="E37" i="90" l="1"/>
  <c r="E35" i="90"/>
  <c r="H12" i="90" l="1"/>
  <c r="E38" i="90"/>
  <c r="C17" i="90" l="1"/>
  <c r="A8" i="99"/>
  <c r="A6" i="99"/>
  <c r="B43" i="90"/>
  <c r="A9" i="90" l="1"/>
  <c r="E36" i="90" l="1"/>
  <c r="A10" i="90"/>
  <c r="C17" i="91" l="1"/>
  <c r="C18" i="91" s="1"/>
  <c r="C19" i="91" s="1"/>
  <c r="H11" i="90"/>
  <c r="A8" i="90"/>
  <c r="C21" i="9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A9" authorId="0" shapeId="0" xr:uid="{00000000-0006-0000-0000-000001000000}">
      <text>
        <r>
          <rPr>
            <b/>
            <sz val="9"/>
            <color indexed="81"/>
            <rFont val="Tahoma"/>
            <family val="2"/>
            <charset val="186"/>
          </rPr>
          <t>Aizpildīt pelēki iekrāsotos laukus ar attiecīgo informāciju un piedāvājumu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35" authorId="0" shapeId="0" xr:uid="{00000000-0006-0000-0100-000002000000}">
      <text>
        <r>
          <rPr>
            <b/>
            <sz val="9"/>
            <color indexed="81"/>
            <rFont val="Tahoma"/>
            <family val="2"/>
            <charset val="186"/>
          </rPr>
          <t xml:space="preserve">Atbilstoši 03.05.2017. MK noteikumu Nr.239 3.9.punktam
</t>
        </r>
        <r>
          <rPr>
            <i/>
            <sz val="9"/>
            <color indexed="81"/>
            <rFont val="Tahoma"/>
            <family val="2"/>
            <charset val="186"/>
          </rPr>
          <t>virsizdevumos iekļauj papildu izmaksas, kuras saistītas ar būvlaukuma iekārtošanu, uzturēšanu, būvdarbu organizēšanu, vadīšanu, darba aizsardzību un apdrošināšanu, citas ar būvdarbu realizāciju saistītas izmaksas.</t>
        </r>
        <r>
          <rPr>
            <b/>
            <sz val="9"/>
            <color indexed="81"/>
            <rFont val="Tahoma"/>
            <family val="2"/>
            <charset val="186"/>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C0942C5-30CC-4CAB-A7D7-5F82D379D08C}">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00000000-0006-0000-0200-000002000000}">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0000000-0006-0000-0200-0000030000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00000000-0006-0000-0200-00000400000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A8F134E-62B2-4798-ABF1-23868C4CE72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45767DB7-F873-4A1F-ABFE-3E2C7B19112C}">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47BC2FA-BC5E-4CA7-95EC-7795D4E709F2}">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3FAC5D18-184B-410C-9C50-B350522D6E5D}">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6F3A9057-878A-4CF0-B85B-505DABABB426}">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A03EC558-68C1-47A2-B3AE-FB27A41CB44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207BE5A-C4FE-4843-BD78-37D01DE5AC6F}">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61E1B686-0362-4DDA-8B5F-2144F41163A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F1DE153-1617-49A5-8566-9A4B589219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F1F4E14-ADEC-4205-919E-B6F80EF93D99}">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3EF0D0AA-28DF-413E-A781-7DA5B183664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53A351B-E70E-4218-8CC3-D48631C6BE5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4B681FF-DEAB-4135-B4B6-6EB08439A11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B1D1080C-ABB0-4113-98B0-52BB8E7F1B9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8C0A51B-9564-4C3E-8F37-720BDC93DA49}">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2B573D7A-666A-440D-8542-26CC0944F73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9FE2F49-27BC-43C8-BDAA-7E4C2B29097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DF7141E6-FA87-4277-8ADD-CEB55E4F9A55}">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352C9C7-FFD5-4151-B40D-06A35E7A51E1}">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C71CD375-A053-455D-AAC9-AD1977EAB4E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1DC7A85-4197-4E4D-8856-5F818679139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CA1DFD6-C02D-4884-8CC9-B69597E8D3EF}">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A9B81487-5AF4-4E58-A3BA-978260328BCC}">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9076FF77-3064-4891-9647-9407841C4C1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73BADF9-5AAC-4897-A9A2-E3F7C051B5C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4B2ADFA-1926-4939-BE66-C15F0D40F75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6841F4C-6FB7-4DDD-AC7C-A3E1DA47CAA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04BAE91-9C8B-4F30-9CB4-3EE512304E76}">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5799A90-8A44-44D2-B274-B9ADBE80DC92}">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318A53D2-2C94-4AAB-9219-3E7FE35243D1}">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741E81C-99C2-43F2-A500-8B258C01FBB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A337C75-0EFF-41BC-82BD-BD0738A010B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586801E7-4818-4BBE-8431-28054E71002A}">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0EF20C00-E0AC-4C9D-BE63-24BAE0D05EA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3AB5A030-4C44-46CD-8695-5740C460F5A4}">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C7F3D0C8-F2D7-434B-BDDA-E8D2FBB3FB8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1EF5965F-E77E-4FD8-8C72-13A516FFFEB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5A4BEACC-8828-4C15-937E-15A4F78E332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46DEF334-9D87-4FAC-AF87-E0CC245E424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3AC974A6-FB9A-4B37-903A-05E6DC1CD91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938E156-55A2-45D7-8A6E-9DCE6C4F067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I15" authorId="0" shapeId="0" xr:uid="{2A5DBB01-D076-41FD-AD46-B11C8B22A886}">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J15" authorId="0" shapeId="0" xr:uid="{1E9F7AA1-2408-4902-8BB4-2D8FF6B8E5AE}">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K15" authorId="0" shapeId="0" xr:uid="{FF4A41C1-BF58-4B51-910A-6AAE88818C2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7A47462F-41A4-4AB5-95BE-D36CF5E8E5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036FCA0-9189-4A60-A463-DC361B6CF07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F752B1D7-8E8D-4180-B3AE-0D4CB1BA7E0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57279564-2885-4458-B789-C9DE1A1E375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C248EA8-52CA-4426-9C99-3D424AF1C8C3}">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80FA1DA-DC0E-436A-A775-92AA71465BB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C1D32D2E-A7AC-4ADF-ABC0-E75A77DEA4F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A896A32-EBC3-4C24-943C-5B4FA6C17BD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047837D-E5CE-4989-8DA7-BB5939280E5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F6E9AE7D-64BB-49F2-AF3A-709C0C0833C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FC503B1-E5DE-447A-AA49-F031329B4B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F67E96CB-3655-4A39-B6C2-6A165E6DCCF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E30A852-52FC-42F1-95BC-C6A9AD87CEB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41C32B0-CF85-4161-88E8-B6A3B153510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6D1FE62F-DBDF-48C8-8C2E-23941DD7AB08}">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B71080C-11DB-4116-98F9-500B451A523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<sst xmlns="http://schemas.openxmlformats.org/spreadsheetml/2006/main" count="2425" uniqueCount="859">
  <si>
    <t>APSTIPRINU</t>
  </si>
  <si>
    <t>(pasūtītāja paraksts un tā atšifrējums)</t>
  </si>
  <si>
    <t>Z.v.</t>
  </si>
  <si>
    <t>Objekta nosaukums</t>
  </si>
  <si>
    <t>PVN 21%</t>
  </si>
  <si>
    <t>Sastādīja:</t>
  </si>
  <si>
    <t>(paraksts un tā atšifrējums, amats, uzņēmuma nosaukums, datums)</t>
  </si>
  <si>
    <t>Sertifikāta Nr.:</t>
  </si>
  <si>
    <t>Tāme sastādīta</t>
  </si>
  <si>
    <t>Nr.p.k.</t>
  </si>
  <si>
    <t>KOPĀ</t>
  </si>
  <si>
    <t>Pārbaudīja:</t>
  </si>
  <si>
    <t>Kods</t>
  </si>
  <si>
    <t>Mērvienība</t>
  </si>
  <si>
    <t>Daudzums</t>
  </si>
  <si>
    <t>Vienības izmaksas</t>
  </si>
  <si>
    <t>Kopā uz visu apjomu</t>
  </si>
  <si>
    <t>Kopējā darbietilpība, c/h</t>
  </si>
  <si>
    <t>Kods, tāmes Nr.</t>
  </si>
  <si>
    <t>Tai skaitā</t>
  </si>
  <si>
    <t>Darbietilpība c/h</t>
  </si>
  <si>
    <t>Virsizdevumi (%)</t>
  </si>
  <si>
    <t>t.sk.darba aizsardzība</t>
  </si>
  <si>
    <t>Peļņa (%)</t>
  </si>
  <si>
    <t>Pavisam KOPĀ:</t>
  </si>
  <si>
    <t>1.</t>
  </si>
  <si>
    <t>Kopā ar PVN</t>
  </si>
  <si>
    <t xml:space="preserve"> BŪVNIECĪBAS KOPTĀME</t>
  </si>
  <si>
    <t>LOKĀLĀ TĀME Nr.</t>
  </si>
  <si>
    <t>(būvdarba veids vai konstruktīvā elementa nosaukums)</t>
  </si>
  <si>
    <t>Būvdarbu veids vai konstruktīvā elementa nosaukums</t>
  </si>
  <si>
    <t>Tāmes izmaksas</t>
  </si>
  <si>
    <t>būvizstrādājumi</t>
  </si>
  <si>
    <t>mehānismi</t>
  </si>
  <si>
    <t>darba alga</t>
  </si>
  <si>
    <t>Objekta izmaksas (euro)</t>
  </si>
  <si>
    <t>Tāme sastādīta:</t>
  </si>
  <si>
    <t>20___.gada ___._________________</t>
  </si>
  <si>
    <t>Par kopējo summu (euro)</t>
  </si>
  <si>
    <r>
      <t xml:space="preserve">03.05.2017. MK noteikumu Nr.239 </t>
    </r>
    <r>
      <rPr>
        <i/>
        <u/>
        <sz val="8"/>
        <rFont val="Times New Roman"/>
        <family val="1"/>
        <charset val="186"/>
      </rPr>
      <t>6.pielikums</t>
    </r>
    <r>
      <rPr>
        <i/>
        <sz val="8"/>
        <rFont val="Times New Roman"/>
        <family val="1"/>
        <charset val="186"/>
      </rPr>
      <t xml:space="preserve">
</t>
    </r>
  </si>
  <si>
    <r>
      <t xml:space="preserve">03.05.2017. MK noteikumu Nr.239 </t>
    </r>
    <r>
      <rPr>
        <i/>
        <u/>
        <sz val="8"/>
        <rFont val="Times New Roman"/>
        <family val="1"/>
        <charset val="186"/>
      </rPr>
      <t>7.pielikums</t>
    </r>
  </si>
  <si>
    <r>
      <t xml:space="preserve">03.05.2017. MK noteikumu Nr.239 </t>
    </r>
    <r>
      <rPr>
        <i/>
        <u/>
        <sz val="8"/>
        <rFont val="Times New Roman"/>
        <family val="1"/>
        <charset val="186"/>
      </rPr>
      <t>5.pielikums</t>
    </r>
  </si>
  <si>
    <t>(būvdarbu veids vai konstruktīvā elementa nosaukums)</t>
  </si>
  <si>
    <t>euro</t>
  </si>
  <si>
    <t>Būvdarbu nosaukums</t>
  </si>
  <si>
    <t>laika norma (c/h)</t>
  </si>
  <si>
    <t>kopā</t>
  </si>
  <si>
    <t>darbietilpība (c/h)</t>
  </si>
  <si>
    <t>summa</t>
  </si>
  <si>
    <r>
      <t xml:space="preserve">TIEŠĀS IZMAKSAS KOPĀ, 
</t>
    </r>
    <r>
      <rPr>
        <i/>
        <sz val="12"/>
        <rFont val="Times New Roman"/>
        <family val="1"/>
        <charset val="186"/>
      </rPr>
      <t>t. sk. darba devēja sociālais nodoklis (%)</t>
    </r>
  </si>
  <si>
    <r>
      <t>darba samaksas likme</t>
    </r>
    <r>
      <rPr>
        <b/>
        <sz val="10"/>
        <rFont val="Times New Roman"/>
        <family val="1"/>
        <charset val="186"/>
      </rPr>
      <t>*</t>
    </r>
    <r>
      <rPr>
        <sz val="10"/>
        <rFont val="Times New Roman"/>
        <family val="1"/>
        <charset val="186"/>
      </rPr>
      <t xml:space="preserve"> </t>
    </r>
    <r>
      <rPr>
        <i/>
        <sz val="10"/>
        <rFont val="Times New Roman"/>
        <family val="1"/>
        <charset val="186"/>
      </rPr>
      <t>(euro/h)</t>
    </r>
  </si>
  <si>
    <t>KOPSAVILKUMA APRĒĶINS</t>
  </si>
  <si>
    <t>m2</t>
  </si>
  <si>
    <t>m</t>
  </si>
  <si>
    <t>kg</t>
  </si>
  <si>
    <t xml:space="preserve">Tāme sastādīta 2026.gada tirgus cenās, pamatojoties uz AR daļas rasējumiem. </t>
  </si>
  <si>
    <t>Būvniecības lieta Nr.BIS-BL-867688-115048</t>
  </si>
  <si>
    <t>Objekta nosaukums: Ēkas Miera ielā 58a (kad. Nr. 0100 026 0092 005) un Ēkas Miera ielā 58a (kad. Nr. 0100 026 2024 005), Rīga daļas pārbūve Kino muzeja vajadzībām</t>
  </si>
  <si>
    <t>Objekta adrese: Miera ielā 58a, Rīga</t>
  </si>
  <si>
    <t>Ēkas Miera ielā 58a (kad. Nr. 0100 026 0092 005) un Ēkas Miera ielā 58a (kad. Nr. 0100 026 2024 005), Rīga daļas pārbūve Kino muzeja vajadzībām</t>
  </si>
  <si>
    <t>DEMONTĀŽAS DARBI</t>
  </si>
  <si>
    <t>Esošo logu demontāža</t>
  </si>
  <si>
    <t>gb</t>
  </si>
  <si>
    <t>Jumta paneļa demontāža</t>
  </si>
  <si>
    <t>Esošā jumta seguma demontāža (iesk.visu, kas ir virs jumta paneļiem)</t>
  </si>
  <si>
    <t>Sienu, starpsienu demontāža, logu ailu palielināšana</t>
  </si>
  <si>
    <t>m3</t>
  </si>
  <si>
    <t>Tehnisko kāpņu uz palīgtelpu demontāža</t>
  </si>
  <si>
    <t>kpl</t>
  </si>
  <si>
    <t>Ratiņkrēslu pacēlāja demontāža, utilizācija</t>
  </si>
  <si>
    <t>Metāla pandusa demontāža</t>
  </si>
  <si>
    <t>Esošās margas demontāža</t>
  </si>
  <si>
    <t>Esošā radiatora pārnešana</t>
  </si>
  <si>
    <t>Demontēto elementu savākšana un utilizācija (k=1,3)</t>
  </si>
  <si>
    <t>1-1</t>
  </si>
  <si>
    <t>BŪVKONSTRUKCIJAS</t>
  </si>
  <si>
    <t>1-2</t>
  </si>
  <si>
    <t xml:space="preserve">Tāme sastādīta 2026.gada tirgus cenās, pamatojoties uz BK daļas rasējumiem. </t>
  </si>
  <si>
    <t>Pamati, grīda</t>
  </si>
  <si>
    <t>Konstrukciju betonēšana- betons C30/37 XC2 + 4kg/m3 sintētiska polipropilēna makrofibra DURUS EasyFinish, iesk.veidņu montāžu, demontāžu, īri</t>
  </si>
  <si>
    <t>Augšējais siets Ø8 B500 s.150x150</t>
  </si>
  <si>
    <t>t</t>
  </si>
  <si>
    <t>Apakšējais siets Ø12 B500 s.150x150</t>
  </si>
  <si>
    <t>Augšējais siets Ø20 B500 s.150x150</t>
  </si>
  <si>
    <t>Pamatstiegrojums 2Ø20 B500</t>
  </si>
  <si>
    <t>Pamatstiegrojums 2Ø16 B500</t>
  </si>
  <si>
    <t>Aptveres Ø12 B500</t>
  </si>
  <si>
    <t>Šķautnes stiegrojums Ø8 s.150mm B500</t>
  </si>
  <si>
    <t>Sienas</t>
  </si>
  <si>
    <t>Keramzītbetona bloku mūris 250mm, FIBO bloki 3 Mpa (vai līdzvērtīgi), iesk.mūrjavu un armatūru atbilstoši ražotāja tehnoloģijai</t>
  </si>
  <si>
    <t>Konstrukciju betonēšana- betons C30/37 XC1, iesk.veidņu montāžu, demontāžu, īri</t>
  </si>
  <si>
    <t>Stiegrojums Ø8 B500 s.150mm</t>
  </si>
  <si>
    <t>Stiegrojums Ø12 B500 s.150mm</t>
  </si>
  <si>
    <t>Stiegrojums Ø12 B500 s.150mm, L=200mm + HILTI HIT HY200</t>
  </si>
  <si>
    <t>Pārsedzes</t>
  </si>
  <si>
    <t>Tērauda konstrukciju montāža- AP-1.0 UPN 220 S355</t>
  </si>
  <si>
    <t>Tērauda ķīļi t10x65mm</t>
  </si>
  <si>
    <t>100x680xt10</t>
  </si>
  <si>
    <t>M16 kl.8.8</t>
  </si>
  <si>
    <t>ID-1</t>
  </si>
  <si>
    <t>FIBO pārsedzes montāža AP-1.1 185(h)*250*2090</t>
  </si>
  <si>
    <t>FIBO pārsedzes montāža AP-1.12
185(h)*250*2390</t>
  </si>
  <si>
    <t>Monolītais spilvens</t>
  </si>
  <si>
    <t>Stiegrojums Ø12 B500 s.100x100mm</t>
  </si>
  <si>
    <t>Ķīmiskā enkurmasa HILTI HIT HY 170</t>
  </si>
  <si>
    <t>Atvēruma aizpildīšana</t>
  </si>
  <si>
    <t>Tērauda konstrukciju montāža- UPN 220</t>
  </si>
  <si>
    <t>Tērauda konstrukciju montāža- leņķis L80x10.0 L=160mm</t>
  </si>
  <si>
    <t>2xM16</t>
  </si>
  <si>
    <t>Tērauda konstrukciju montāža- leņķis L100x10.0 L=250</t>
  </si>
  <si>
    <t>Bezrukuma java līmeņošanai</t>
  </si>
  <si>
    <t>Siltumizolācijas iebūve Thermowhite WD 100r</t>
  </si>
  <si>
    <t>Metāla rāmis</t>
  </si>
  <si>
    <t>Tērauda konstrukciju montāža- HE 160B</t>
  </si>
  <si>
    <t>Tērauda konstrukciju montāža- plāksnes t20</t>
  </si>
  <si>
    <t>Vītņstienis 4M12 kl.8.8 + HILTI
HIT HY 200</t>
  </si>
  <si>
    <t>Tērauda konstrukciju montāža- UPN 140</t>
  </si>
  <si>
    <t>Tērauda konstrukciju montāža- leņķis L 80x10.0 L=100mm</t>
  </si>
  <si>
    <t>Betons C20/25 XC1</t>
  </si>
  <si>
    <t>Iekares konstrukcija</t>
  </si>
  <si>
    <t>Tērauda konstrukciju montāža- UPN 260</t>
  </si>
  <si>
    <t>Riba t12 un iekare</t>
  </si>
  <si>
    <t>Kāpnes</t>
  </si>
  <si>
    <t>Finiera iebūve, t=25mm</t>
  </si>
  <si>
    <t>Tērauda konstrukciju montāža- grīdas sijas RHS 60x40x4.0</t>
  </si>
  <si>
    <t>Tērauda konstrukciju montāža- loksnes t6x80x100</t>
  </si>
  <si>
    <t>Betona enkuri M12</t>
  </si>
  <si>
    <t>Tērauda konstrukciju montāža- statnis RHS
60x40x4.0</t>
  </si>
  <si>
    <t>Tērauda konstrukciju montāža- kāpņu sijas RHS 60x40x4.0</t>
  </si>
  <si>
    <t>Tērauda konstrukciju montāža- margas</t>
  </si>
  <si>
    <t>CLT konstrukcijas</t>
  </si>
  <si>
    <t>CLT konstrukciju iebūve- CLT 120 (ugunsreakcijas klase vismaz B-s1, d0)</t>
  </si>
  <si>
    <t>Vairoga konstrukcijas iebūve</t>
  </si>
  <si>
    <t>Savienojuma elementi TITAN - TTP200
un TTP 300, TTF 200, WHTPT 300</t>
  </si>
  <si>
    <t>Mehāniskie savienotāji VGZ d9, HBS d6</t>
  </si>
  <si>
    <t>Membrāna</t>
  </si>
  <si>
    <t>Konstrukciju iebūve- SL-1 L=2000mm</t>
  </si>
  <si>
    <t>Konstrukciju iebūve- SL-2 L=1200mm</t>
  </si>
  <si>
    <t>Tērauda konstrukciju montāža- leņķis 100x10.0 L=500mm</t>
  </si>
  <si>
    <t>Stinguma saites vītņstienis M16 kl.8.8 L=1260mm</t>
  </si>
  <si>
    <t>Ruukki profila montāža LP-Z150 t=1.5 L=17820mm</t>
  </si>
  <si>
    <t>t4+t6 detaļas</t>
  </si>
  <si>
    <t>Kokskrūves 4M16</t>
  </si>
  <si>
    <t>Enkuri 4M16+HILTI HIT HY170</t>
  </si>
  <si>
    <t>SB 2M8</t>
  </si>
  <si>
    <t>Pagaidu balstu uzstādīšana, nojaukšana</t>
  </si>
  <si>
    <t>Metāla sijas demontāža, utilizācija</t>
  </si>
  <si>
    <t xml:space="preserve"> 1.1</t>
  </si>
  <si>
    <t xml:space="preserve"> 1.2</t>
  </si>
  <si>
    <t xml:space="preserve"> 1.3</t>
  </si>
  <si>
    <t xml:space="preserve"> 1.4</t>
  </si>
  <si>
    <t xml:space="preserve"> 1.5</t>
  </si>
  <si>
    <t xml:space="preserve"> 1.6</t>
  </si>
  <si>
    <t xml:space="preserve"> 1.7</t>
  </si>
  <si>
    <t xml:space="preserve"> 1.8</t>
  </si>
  <si>
    <t xml:space="preserve"> 2.1</t>
  </si>
  <si>
    <t xml:space="preserve"> 2.2</t>
  </si>
  <si>
    <t xml:space="preserve"> 2.3</t>
  </si>
  <si>
    <t xml:space="preserve"> 2.4</t>
  </si>
  <si>
    <t xml:space="preserve"> 2.5</t>
  </si>
  <si>
    <t xml:space="preserve"> 3.1</t>
  </si>
  <si>
    <t xml:space="preserve"> 3.2</t>
  </si>
  <si>
    <t xml:space="preserve"> 3.3</t>
  </si>
  <si>
    <t xml:space="preserve"> 3.4</t>
  </si>
  <si>
    <t xml:space="preserve"> 3.5</t>
  </si>
  <si>
    <t xml:space="preserve"> 3.6</t>
  </si>
  <si>
    <t xml:space="preserve"> 4.1</t>
  </si>
  <si>
    <t xml:space="preserve"> 4.2</t>
  </si>
  <si>
    <t xml:space="preserve"> 4.3</t>
  </si>
  <si>
    <t xml:space="preserve"> 5.1</t>
  </si>
  <si>
    <t xml:space="preserve"> 5.2</t>
  </si>
  <si>
    <t xml:space="preserve"> 5.3</t>
  </si>
  <si>
    <t xml:space="preserve"> 5.4</t>
  </si>
  <si>
    <t xml:space="preserve"> 5.5</t>
  </si>
  <si>
    <t xml:space="preserve"> 5.6</t>
  </si>
  <si>
    <t xml:space="preserve"> 5.7</t>
  </si>
  <si>
    <t xml:space="preserve"> 5.8</t>
  </si>
  <si>
    <t xml:space="preserve"> 6.1</t>
  </si>
  <si>
    <t xml:space="preserve"> 6.2</t>
  </si>
  <si>
    <t xml:space="preserve"> 6.3</t>
  </si>
  <si>
    <t xml:space="preserve"> 6.4</t>
  </si>
  <si>
    <t xml:space="preserve"> 6.5</t>
  </si>
  <si>
    <t xml:space="preserve"> 6.6</t>
  </si>
  <si>
    <t xml:space="preserve"> 6.7</t>
  </si>
  <si>
    <t xml:space="preserve"> 7.1</t>
  </si>
  <si>
    <t xml:space="preserve"> 7.2</t>
  </si>
  <si>
    <t xml:space="preserve"> 8.1</t>
  </si>
  <si>
    <t xml:space="preserve"> 8.2</t>
  </si>
  <si>
    <t xml:space="preserve"> 8.3</t>
  </si>
  <si>
    <t xml:space="preserve"> 8.4</t>
  </si>
  <si>
    <t xml:space="preserve"> 8.5</t>
  </si>
  <si>
    <t xml:space="preserve"> 8.6</t>
  </si>
  <si>
    <t xml:space="preserve"> 8.7</t>
  </si>
  <si>
    <t xml:space="preserve"> 9.1</t>
  </si>
  <si>
    <t xml:space="preserve"> 9.2</t>
  </si>
  <si>
    <t xml:space="preserve"> 9.3</t>
  </si>
  <si>
    <t xml:space="preserve"> 9.4</t>
  </si>
  <si>
    <t xml:space="preserve"> 9.5</t>
  </si>
  <si>
    <t xml:space="preserve"> 9.6</t>
  </si>
  <si>
    <t xml:space="preserve"> 9.7</t>
  </si>
  <si>
    <t xml:space="preserve"> 9.8</t>
  </si>
  <si>
    <t xml:space="preserve"> 9.9</t>
  </si>
  <si>
    <t xml:space="preserve"> 9.10</t>
  </si>
  <si>
    <t xml:space="preserve"> 9.11</t>
  </si>
  <si>
    <t xml:space="preserve"> 9.12</t>
  </si>
  <si>
    <t xml:space="preserve"> 9.13</t>
  </si>
  <si>
    <t xml:space="preserve"> 9.14</t>
  </si>
  <si>
    <t>SIENU KONSTRUKCIJAS</t>
  </si>
  <si>
    <t>Ārsienu konstrukcija S1 (esoša, papildus siltināta siena)</t>
  </si>
  <si>
    <t>Kaļķa javas apmetums, virsmas faktūra analoga filmu skolai, krāsots caurspīdīgs ar Baumit metallic, tonis NCS S8000-N 20mm</t>
  </si>
  <si>
    <t>Cinkots metāla siets 20x20mm, stieples biezums 0,8mm, stiprināts pie fasādes ar Weber Merk kronšteiniem</t>
  </si>
  <si>
    <t>ISOVER 3 minerālvate uz Weber Merk kronšteiniem 200mm</t>
  </si>
  <si>
    <t xml:space="preserve">Izlīdzinošais apmetums, mūra šuvju aizpildīšana 5mm </t>
  </si>
  <si>
    <t>Esošā ķieģeļu mūra virsmas attīrīšana, noklāšana ar cietinošu, fiksējošu pārklājumu, gruntēšana</t>
  </si>
  <si>
    <t>Ailu aizmūrējums, iesk.mūrjavu</t>
  </si>
  <si>
    <t xml:space="preserve">Ārsienu konstrukcija S2 (jauna siena) (REI-60/A1) </t>
  </si>
  <si>
    <t>Izlīdzinošais apmetums, mūra šuvju aizpildīšana 5mm (ugunsreakcijas klase A1)</t>
  </si>
  <si>
    <t>Ārsienu konstrukcija S3 (jauna siena- parapets (REI-60/A1))</t>
  </si>
  <si>
    <t>Kaļķa javas apmetums, virsmas faktūra analoga filmu skolai, krāsots caurspīdīgs ar Baumit metallic, tonis NCS S8000-N 20mm (ugunsreakcijas klase A1)</t>
  </si>
  <si>
    <t>Cinkots metāla siets 20x20mm, stieples biezums 0,8mm, stiprināts pie fasādes ar Weber Merk kronšteiniem (ugunsreakcijas klase A1)</t>
  </si>
  <si>
    <t>Fasāžu akmens vates siltumizolācijas sistēma ʎ=0.037 (W/mxK), stiprināta pie fasādes ar dībeļiem (ugunsreakcijas klase A1) 50mm</t>
  </si>
  <si>
    <t>Javas slānis 10mm (ugunsreakcijas klase A1)</t>
  </si>
  <si>
    <t>Fasāžu akmens vates siltumizolācijas sistēma ʎ=0.037 (W/mxK), stiprināta pie fasādes ar dībeļiem 50mm (ugunsreakcijas klase A1)</t>
  </si>
  <si>
    <t>Ārsienu konstrukcija S4 (jauna siena- jumta izbūve) (R-60/B-s1, d0)</t>
  </si>
  <si>
    <t>Iekšsienu konstrukcija S5 (jauna siena)</t>
  </si>
  <si>
    <t>Karkasa starpsiena Knauf sistēma W112 (vai līdzvērtīga)</t>
  </si>
  <si>
    <t>Sienas sagatavošana (špaktelēšana, slīpēšana un gruntēšana) un krāsošana 2x</t>
  </si>
  <si>
    <t>Iekšsienu konstrukcija S5a (jauna siena)</t>
  </si>
  <si>
    <t>Karkasa starpsiena Knauf sistēma W112 (vai līdzvērtīga) ar apdari mitrām telpām</t>
  </si>
  <si>
    <t>Sienas sagatavošana (špaktelēšana, slīpēšana un gruntēšana) un flīzēšana</t>
  </si>
  <si>
    <t>Iekšsienu konstrukcija S6 (jauna siena)</t>
  </si>
  <si>
    <t>Dubulta karkasa starpsiena Knauf sistēma W115 (vai līdzvērtīga) ar apdari mitrām telpām</t>
  </si>
  <si>
    <t>Iekšsienu konstrukcija S7 (jauna siena)</t>
  </si>
  <si>
    <t xml:space="preserve">Esošās sienas piemūrējums kāpņu telpā (REI-60/A1) </t>
  </si>
  <si>
    <t>Iekšsienu konstrukcija S8 (jauna siena kino zālē)</t>
  </si>
  <si>
    <t>Keramzītbetona bloku mūris 200mm, FIBO bloki 5 Mpa (vai līdzvērtīgi), iesk.mūrjavu un armatūru atbilstoši ražotāja tehnoloģijai</t>
  </si>
  <si>
    <t>Akustiskā sienu apdare</t>
  </si>
  <si>
    <t>Kaimiņu ārsienas papildus siltinājums</t>
  </si>
  <si>
    <t>PAROC CGL 20cy akmens vates lameles uz ārsienas 150mm, iesk.līmi PAROC SW</t>
  </si>
  <si>
    <t xml:space="preserve"> 3.7</t>
  </si>
  <si>
    <t xml:space="preserve"> 3.8</t>
  </si>
  <si>
    <t xml:space="preserve"> 3.9</t>
  </si>
  <si>
    <t xml:space="preserve"> 10.1</t>
  </si>
  <si>
    <t>1-3</t>
  </si>
  <si>
    <t>JUMTA KONSTRUKCIJAS</t>
  </si>
  <si>
    <t>1-4</t>
  </si>
  <si>
    <t>Jumta konstrukcija J1 (esošs, siltināts jumts)</t>
  </si>
  <si>
    <t>Ruukki viļņoto metāla lokšņu montāža Tokyo S18 18mm</t>
  </si>
  <si>
    <t>Šķērslatojums 38x100mm</t>
  </si>
  <si>
    <t>Garenlatojums 50x70mm</t>
  </si>
  <si>
    <t>Difūzijas membrāna Tyvek Supro Plus tape vai līdzvērtīgs</t>
  </si>
  <si>
    <t xml:space="preserve">Siltumizolācija &lt;0,035 W/MK (ISOVER KL 35 vai līdzvērtīgs) 200mm </t>
  </si>
  <si>
    <t>Koka karkass 50x200mm, solis 600mm</t>
  </si>
  <si>
    <t>Tvaika izolācija Sd5m uz esošiem betona paneļiem (R-60/B-s1, d0)</t>
  </si>
  <si>
    <t>Jumta konstrukcija J2 (esošs, siltināts jumts)</t>
  </si>
  <si>
    <t>Jumta konstrukcija J3 (jauns jumts)</t>
  </si>
  <si>
    <t>Tehniskās izbūves jumts</t>
  </si>
  <si>
    <t>Papildus tehniskās izbūves jumta siltinājums 150mm, siltumizolācija &lt;0,035 W/MK
(ISOVER KL 35 vai līdzvērtīgs)</t>
  </si>
  <si>
    <t>Koka karkass 50x150mm, solis 600mm</t>
  </si>
  <si>
    <t>Papildus brusas jumta metāla kronšteina balstīšanai 75x150mm, L=6800mm, 2 gab.</t>
  </si>
  <si>
    <t xml:space="preserve"> 2.6</t>
  </si>
  <si>
    <t xml:space="preserve"> 2.7</t>
  </si>
  <si>
    <t>GRĪDU KONSTRUKCIJAS</t>
  </si>
  <si>
    <t>Grīdu konstrukcija G1 (grīda uz grunts)</t>
  </si>
  <si>
    <t>Ekstrudētā putupolistirola siltumizolācija 150mm</t>
  </si>
  <si>
    <t>Horizontālās hidroizolācijas sistēma 3mm</t>
  </si>
  <si>
    <t>Betons C12/15 sagatavošanas kārta 70mm</t>
  </si>
  <si>
    <t>Dolomīta šķembu, fr.0-16, pamatojums 300mm uz blietētas grunts</t>
  </si>
  <si>
    <t>Grīdu konstrukcija G2 (grīda uz grunts)</t>
  </si>
  <si>
    <t>Grīdu konstrukcija G3 (2.stāva grīda) (REI-60/B-s1, d0)</t>
  </si>
  <si>
    <t>Siltumizolācijas aizpildījums (ISOVER KL 37 vai līdzvērtīgs) uz esošiem paneļiem 150-550mm (ugunsreakcijas klase vismaz B-s1, d0)</t>
  </si>
  <si>
    <t>CLT paneļa virskārtas slīpēšana, ūdens bāzes lakas pārklājums</t>
  </si>
  <si>
    <t>Griestu papildus siltināšana</t>
  </si>
  <si>
    <t>Betona griestu paneļu attīrīšana, gruntēšana, virsmas izlīdzināšana</t>
  </si>
  <si>
    <t>PAROC CGL 20cy akmens vates lameles uz griestiem 150mm, iesk.līmi PAROC SW</t>
  </si>
  <si>
    <t>Panduss</t>
  </si>
  <si>
    <t>1-5</t>
  </si>
  <si>
    <t>1-6</t>
  </si>
  <si>
    <t>LOGI</t>
  </si>
  <si>
    <t>Alumīnija konstrukcijas logu L1 1900x2280mm montāža, iesk.furnitūru, izolācijas lentas u.c.nepieciešamos materiālus (sask.ar ras.AR-11i)</t>
  </si>
  <si>
    <t>Alumīnija konstrukcijas logu L1a 1900x2280mm montāža, iesk.furnitūru, izolācijas lentas u.c.nepieciešamos materiālus (sask.ar ras.AR-11i)</t>
  </si>
  <si>
    <t>VISPĀRĒJIE BŪVDARBI</t>
  </si>
  <si>
    <t>DURVIS</t>
  </si>
  <si>
    <t>1-7</t>
  </si>
  <si>
    <t>Jaunas divviru durvis, krāsots MDF D1 1400x2250mm, sask.ar rasējumu AR-11, iesk.furnitūru, izolācijas lentas u.c.nepieciešamos materiālus.</t>
  </si>
  <si>
    <t>Jaunas durvis, krāsots MDF D2 900x2000mm, sask.ar rasējumu AR-11, iesk.furnitūru, izolācijas lentas u.c.nepieciešamos materiālus.</t>
  </si>
  <si>
    <t>Jaunas metāla ārdurvis D3 800x2000mm, sask.ar rasējumu AR-11, iesk.furnitūru, izolācijas lentas u.c.nepieciešamos materiālus.</t>
  </si>
  <si>
    <t>Jaunas durvis, krāsots MDF D4 1200x2150mm, sask.ar rasējumu AR-11, iesk.furnitūru, izolācijas lentas u.c.nepieciešamos materiālus.</t>
  </si>
  <si>
    <t>Jaunas metāla durvis D5 1200x2150mm, EI30, sask.ar rasējumu AR-11, iesk.furnitūru, izolācijas lentas u.c.nepieciešamos materiālus.</t>
  </si>
  <si>
    <t>Jaunas metāla durvis D5a 1200x2150mm, EI30, sask.ar rasējumu AR-11, iesk.furnitūru, izolācijas lentas u.c.nepieciešamos materiālus.</t>
  </si>
  <si>
    <t>Jaunas durvis, krāsots MDF D6 800x2100mm, sask.ar rasējumu AR-11, iesk.furnitūru, izolācijas lentas u.c.nepieciešamos materiālus.</t>
  </si>
  <si>
    <t>Jaunas durvis, krāsots MDF D7 1050x2100mm, sask.ar rasējumu AR-11, iesk.furnitūru, izolācijas lentas u.c.nepieciešamos materiālus.</t>
  </si>
  <si>
    <t>Jaunas alumīnija konstrukcijas ārdurvis,  1400x2250mm, sask.ar rasējumu AR-11i, iesk.furnitūru, izolācijas lentas u.c.nepieciešamos materiālus.</t>
  </si>
  <si>
    <t>DAŽĀDI DARBI</t>
  </si>
  <si>
    <t>1-8</t>
  </si>
  <si>
    <t>Skārda lāsenis</t>
  </si>
  <si>
    <t>Pretinsektu siets</t>
  </si>
  <si>
    <t>Mitrumizturīgs saplāksnis 14mm</t>
  </si>
  <si>
    <t>Cinkota skārda notekrene</t>
  </si>
  <si>
    <t>Mezgls 2</t>
  </si>
  <si>
    <t>Mezgls 3 (37,5m)</t>
  </si>
  <si>
    <t>Grunts rakšana ar roku darbu</t>
  </si>
  <si>
    <t>Izlīdzinošs, hidroizolējošs apmetums</t>
  </si>
  <si>
    <t>Ekstrudēts putu polistirols 150mm</t>
  </si>
  <si>
    <t>Masā krāsots, gluds cokola apmetums uz stikla šķiedras sieta, tonis NCS S8000-N</t>
  </si>
  <si>
    <t>Rupju šķembu, fr.15-30, pamatojums 100mm uz blietētas grunts</t>
  </si>
  <si>
    <t>Smalku šķembu, fr.15-30, slānis 50mm uz blietētas grunts</t>
  </si>
  <si>
    <t>Ģeotekstils</t>
  </si>
  <si>
    <t>Oļu kārta 100mm</t>
  </si>
  <si>
    <t>Grunts aizbēršana ar roku darbu</t>
  </si>
  <si>
    <t>Liekās grunts aizvešana vai izlīdzināšana</t>
  </si>
  <si>
    <t>Mezgls 4 (23,7m)</t>
  </si>
  <si>
    <t>WOLFIN skārda "wall connection" Fz bar +Profile EP 150</t>
  </si>
  <si>
    <t>Detaļa 1</t>
  </si>
  <si>
    <t>Cinkota metāla caurule d40mm prožektoru stiprināšanai</t>
  </si>
  <si>
    <t>Detaļa 2</t>
  </si>
  <si>
    <t>Iekšējās apdares remonts</t>
  </si>
  <si>
    <t>Iekšējās apdares remonts demontāžas vietās u.c., kur nepieciešams</t>
  </si>
  <si>
    <t>Kāpnes uz jumta</t>
  </si>
  <si>
    <t>Kāpnes K1- standarta cinkotas metāla trepes ar aizsarglokiem jumta un ventilācijas telpas piekļuvei</t>
  </si>
  <si>
    <t>Kāpnes K2- standarta cinkotas metāla trepes ar aizsarglokiem jumta un ventilācijas telpas piekļuvei</t>
  </si>
  <si>
    <t>Teritorija</t>
  </si>
  <si>
    <t>Esošā bruģa krāsošana ar divkomponentu poliuretāna krāsu ar abrazīvu pildījumu, analogu LKA 1.kārtas koraļļu krāsas sastāvam</t>
  </si>
  <si>
    <t>Sola izbūve</t>
  </si>
  <si>
    <t xml:space="preserve"> 3.10</t>
  </si>
  <si>
    <t xml:space="preserve">  8.1</t>
  </si>
  <si>
    <t xml:space="preserve">  8.2</t>
  </si>
  <si>
    <t xml:space="preserve">  9.1</t>
  </si>
  <si>
    <t xml:space="preserve">  9.2</t>
  </si>
  <si>
    <t>SPECIALIZĒTIE DARBI- IEKŠĒJIE TĪKLI, SISTĒMAS</t>
  </si>
  <si>
    <t>2-1</t>
  </si>
  <si>
    <t>ŪDENSAPGĀDE UN KANALIZĀCIJA</t>
  </si>
  <si>
    <t xml:space="preserve">Tāme sastādīta 2026.gada tirgus cenās, pamatojoties uz UK daļas rasējumiem. </t>
  </si>
  <si>
    <t>Aukstais ūdensvads Ū1</t>
  </si>
  <si>
    <t xml:space="preserve">Ūdensvada caurule daudzslāņu OD25x2.5, PN10, ar fasondaļām un stiprinājumiem, ar pretkondensāta izolāciju 9mm, 0.040W/mK </t>
  </si>
  <si>
    <t xml:space="preserve">Ūdensvada caurule daudzslāņu OD20x2.25, PN10, ar fasondaļām un stiprinājumiem, ar pretkondensāta izolāciju 9mm, 0.040W/mK </t>
  </si>
  <si>
    <t xml:space="preserve">Ūdensvada caurule daudzslāņu OD16x2.0, PN10, ar fasondaļām un stiprinājumiem, ar pretkondensāta izolāciju 9mm, 0.040W/mK </t>
  </si>
  <si>
    <t xml:space="preserve">Roku māzgatne, sifons , 2 ventiļi Dn15 </t>
  </si>
  <si>
    <t xml:space="preserve">Iebūvējamā roku māzgatne, sifons, 2 ventiļi Dn15 </t>
  </si>
  <si>
    <t xml:space="preserve">Invalīdu roku māzgatne, sifons, 2 ventiļi Dn15 </t>
  </si>
  <si>
    <t>Klozetpods ar taisno izlaidi, skalošanas kasti, ventilis Dn15</t>
  </si>
  <si>
    <t>Invalīdu klozetpods ar taisno izlaidi, skalošanas kasti, ventilis Dn15</t>
  </si>
  <si>
    <t>Bezkontakta izlietnes jaucējkrāns, vertikālā montāža, ar sensoru un pieslēguma šļūteni</t>
  </si>
  <si>
    <t>Klozetpoda skalošanas mehānisms, bezkontakta, ar sensoru</t>
  </si>
  <si>
    <t>Ventilis Dn20 PN10</t>
  </si>
  <si>
    <t>Ugunsdrošais blīvējums ūdensvada caurulēm</t>
  </si>
  <si>
    <t>obj</t>
  </si>
  <si>
    <t>Pārējie montāžas izstrādājumi</t>
  </si>
  <si>
    <t>Karstais ūdensvads S3</t>
  </si>
  <si>
    <t xml:space="preserve">Ūdensvada caurule daudzslāņu OD20x2.25, PN10, ar fasondaļām un stiprinājumiem, ar pretsiltuma izolāciju 20mm, 0.040W/mK </t>
  </si>
  <si>
    <t xml:space="preserve">Ūdensvada caurule daudzslāņu OD16x2.0, PN10, ar fasondaļām un stiprinājumiem, ar pretsiltuma izolāciju 20mm, 0.040W/mK </t>
  </si>
  <si>
    <t>Ugunsdzēsības ūdensvads Ū2</t>
  </si>
  <si>
    <t xml:space="preserve">N/t caurule OD33,7x3,2, PN10, ar fasondaļām un stiprinājumiem, ar pretkondensāta izolāciju 9mm, 0.040W/mK </t>
  </si>
  <si>
    <t>Ugunsdzēsības krāna komplekts, iebūvejamā kaste ar DN25 krānu, 30m šļūteni, stobru HW-25W</t>
  </si>
  <si>
    <t>Sadzīves kanalizācija K1</t>
  </si>
  <si>
    <t>Pašteces kanalizācijas caurule OD50, PP, ar stiprinājumiem un fasondaļām</t>
  </si>
  <si>
    <t>Pašteces kanalizācijas caurule OD110, PP, ar stiprinājumiem un fasondaļām</t>
  </si>
  <si>
    <t>Noslēgtapa tīrīšanai no PP OD110</t>
  </si>
  <si>
    <t>N/t traps ar sifonu, ar vertikālo izlaidi, Dn50</t>
  </si>
  <si>
    <t>Kondensāta novadīšana KO</t>
  </si>
  <si>
    <t xml:space="preserve">Ūdensvada caurule daudzslāņu OD50x4.5, PN10, ar fasondaļām un stiprinājumiem, ar pretkondensāta izolāciju 9mm, 0.040W/mK </t>
  </si>
  <si>
    <t>Sifons OD50</t>
  </si>
  <si>
    <t>Pārsūknēšanas bloks Grundfos Sololift2-D2</t>
  </si>
  <si>
    <t xml:space="preserve"> 1.9</t>
  </si>
  <si>
    <t xml:space="preserve"> 1.10</t>
  </si>
  <si>
    <t xml:space="preserve"> 1.11</t>
  </si>
  <si>
    <t xml:space="preserve"> 1.12</t>
  </si>
  <si>
    <t xml:space="preserve"> 1.13</t>
  </si>
  <si>
    <t xml:space="preserve"> 4.4</t>
  </si>
  <si>
    <t xml:space="preserve"> 4.5</t>
  </si>
  <si>
    <t>APKURE UN DZESĒŠANA</t>
  </si>
  <si>
    <t>2-2</t>
  </si>
  <si>
    <t xml:space="preserve">Tāme sastādīta 2026.gada tirgus cenās, pamatojoties uz AVK daļas rasējumiem. </t>
  </si>
  <si>
    <t>Radiatoru apkure</t>
  </si>
  <si>
    <t>Cauruļvads KAN-therm steel</t>
  </si>
  <si>
    <t>Ø15x1.2</t>
  </si>
  <si>
    <t>Steel</t>
  </si>
  <si>
    <t>Ø18x1.2</t>
  </si>
  <si>
    <t>Ø22x1.5</t>
  </si>
  <si>
    <t>Ø28x1.5</t>
  </si>
  <si>
    <t>Ø35x1.5</t>
  </si>
  <si>
    <t>Ø42x1.5</t>
  </si>
  <si>
    <t>Fasondaļas un veidgabali</t>
  </si>
  <si>
    <t xml:space="preserve"> Apkures radiators ar stiprinājuma kronšteiniem, ieksrūvējamo atgaisotāju un tukšošanas korķi, sānu pieslēgums</t>
  </si>
  <si>
    <t>C22</t>
  </si>
  <si>
    <t>C22-900-600</t>
  </si>
  <si>
    <t>C33</t>
  </si>
  <si>
    <t>C33-900-600</t>
  </si>
  <si>
    <t xml:space="preserve">Radiatora vārsts ar iepriekšēju ieregulēšanu </t>
  </si>
  <si>
    <t>DN15</t>
  </si>
  <si>
    <t>RA-N 15</t>
  </si>
  <si>
    <t>Radiatora vārsts</t>
  </si>
  <si>
    <t>RLV-15</t>
  </si>
  <si>
    <t>Radiatora vārsta izpildmehānisms Nel=2W, 24V</t>
  </si>
  <si>
    <t>TWA-A</t>
  </si>
  <si>
    <t>Telpas termostats ar displēju Nel=2W, 24V</t>
  </si>
  <si>
    <t>Icon</t>
  </si>
  <si>
    <t>Radiatora termostatiska galviņa RA 2990</t>
  </si>
  <si>
    <t>RA 2990</t>
  </si>
  <si>
    <t>Automatiskais atgaisošanas ventils</t>
  </si>
  <si>
    <t>Tukšošanas ventilis</t>
  </si>
  <si>
    <t>DN20</t>
  </si>
  <si>
    <t xml:space="preserve">Siltumizolācijas akmens vates čaula 
Paroc Hvac Section AluCoat T ar biezumu i=20mm </t>
  </si>
  <si>
    <t>PHSALCT 22-20</t>
  </si>
  <si>
    <t>Ø28x1,5</t>
  </si>
  <si>
    <t>PHSALCT 28-20</t>
  </si>
  <si>
    <t>PHSALCT 35-20</t>
  </si>
  <si>
    <t>PHSALCT 42-20</t>
  </si>
  <si>
    <t xml:space="preserve">Caurules stiprinājumi un palīgmateriāli </t>
  </si>
  <si>
    <t>Hermetizējošie materiāli</t>
  </si>
  <si>
    <t>Ugunsdrošie EI30 hermetizējošie materiāli</t>
  </si>
  <si>
    <t xml:space="preserve">CFS-S ACR </t>
  </si>
  <si>
    <t>Apkures sistēmas marķēšana, regulēšana un darbības pārbaude</t>
  </si>
  <si>
    <t>Siltas grīdas apkure</t>
  </si>
  <si>
    <t>Lokānā apsildes caurule PE-Xa</t>
  </si>
  <si>
    <t>Ø16x2.0</t>
  </si>
  <si>
    <t>Pieslēguma līkums kolektoram</t>
  </si>
  <si>
    <t xml:space="preserve">10-cilpu kolektors ar atgaisošanu, tukšošanu, balansēšanas un noslēgvārstiem </t>
  </si>
  <si>
    <t>Vario M 10X</t>
  </si>
  <si>
    <t>Sadales skapis virsapmetuma</t>
  </si>
  <si>
    <t>950x120x850(h)</t>
  </si>
  <si>
    <t>Vario</t>
  </si>
  <si>
    <t>Lodveida krāns</t>
  </si>
  <si>
    <t>G1</t>
  </si>
  <si>
    <t>Izpildemhānisms Uponor smartix 24 V</t>
  </si>
  <si>
    <t>Vadības ierīce Uponor Smatrix Base modulis X-145 Bus 6x +Smatrix Base papildmodulis M-140 Bus 6x</t>
  </si>
  <si>
    <t>Termostats UPONOR SMATRIX BASE DIGITAL T-146 BUS</t>
  </si>
  <si>
    <t>Zemgrīdas cauruļu ieklāšanas palīgmateriāli: Uponor Smart Tacker panel roll EPS DES 30-3mm, Uponor Tacker skava 14-20, Uponor Fix stiprināšanas sliede</t>
  </si>
  <si>
    <t>Cirkulācijas sūknis G=1.26m3/h, dP=25kPa, 
Nel=0.027kW ~1f, ar vadības bloku</t>
  </si>
  <si>
    <t xml:space="preserve"> ALPHA1 25-40 130</t>
  </si>
  <si>
    <t>3-ceļu sajaukšanas vārsts Kvs=6.3 ar izpildmehānismu AMV435, 230V</t>
  </si>
  <si>
    <t>VRG3-20</t>
  </si>
  <si>
    <t>Siltas grīdas sistēmas marķēšana, regulēšana un darbības pārbaude</t>
  </si>
  <si>
    <t>Siltuma sūknis</t>
  </si>
  <si>
    <t>Siltumsūkņa ārējais bloks
Apkure Qs=11.05kW; Dzesēšana Qdz=14kW; Nel=5.71kW ~3f</t>
  </si>
  <si>
    <t>1118x523x864(h)</t>
  </si>
  <si>
    <t>MHA-V16W/D2RN8-B</t>
  </si>
  <si>
    <t>Siltumsūkņa iekšējais bloks
Apkure Qs=11.05kW; dT=45/40C; Dzesēšana Qdz=14kW; dT=7/12C
ar iebūvēto siltummaini, cirkulācijas sūkni, elektrisko boileri Nel=9kW ~3f 
un iebūvēto automātiku</t>
  </si>
  <si>
    <t>420x270x790(h)</t>
  </si>
  <si>
    <t>HB-A160/CDS90GN8-B</t>
  </si>
  <si>
    <t>Rūpnieciski izolēts vara cauruļvads</t>
  </si>
  <si>
    <t>Ø9.52</t>
  </si>
  <si>
    <t>Ø15.9</t>
  </si>
  <si>
    <t>Cirkulācijas sūknis G=2.42m3/h, dP=35kPa, 
Nel=0.05kW ~1f, ar vadības bloku</t>
  </si>
  <si>
    <t xml:space="preserve">ALPHA2 25-80 180 </t>
  </si>
  <si>
    <t>3-ceļu sadales vārsts Kvs=10 ar izpildmehānismu AMV435, 230V</t>
  </si>
  <si>
    <t>DN25</t>
  </si>
  <si>
    <t>VRG3-25</t>
  </si>
  <si>
    <t>Izplešanās trauks Varem 40L, 6bar</t>
  </si>
  <si>
    <t>Hidrauliskais atdalītājs DN32, G=3m3/h</t>
  </si>
  <si>
    <t>DN32</t>
  </si>
  <si>
    <t>Freons R32</t>
  </si>
  <si>
    <t>Siltumsūkņa sistēmas marķēšana, regulēšana un darbības pārbaude</t>
  </si>
  <si>
    <t>Dzesēšanas kasetes</t>
  </si>
  <si>
    <t>Dzesēšanas kasete Qdzes=2.0kW, Nel=0.05kW ~1f 
ar priekšējo paneli un  kondensāta sūkni</t>
  </si>
  <si>
    <t>FCA-120</t>
  </si>
  <si>
    <t>Dzesēšanas kasete Qdzes=2.5kW, Nel=0.05kW ~1f 
ar priekšējo paneli un  kondensāta sūkni</t>
  </si>
  <si>
    <t>FCA-220</t>
  </si>
  <si>
    <t>3-ceļu sadales vārsts Kvs=1.6 ar izpildmehānismu AMV435, 230V</t>
  </si>
  <si>
    <t>VRG3-15</t>
  </si>
  <si>
    <t>3-ceļu sadales vārsts Kvs=2.5 ar izpildmehānismu AMV435, 230V</t>
  </si>
  <si>
    <t>Balansēšanas vārsts</t>
  </si>
  <si>
    <t>STAD-20</t>
  </si>
  <si>
    <t>Noslēgvārsts</t>
  </si>
  <si>
    <t>SV-25</t>
  </si>
  <si>
    <t>Cauruļvads</t>
  </si>
  <si>
    <t>Ø54x1.5</t>
  </si>
  <si>
    <t xml:space="preserve">Siltumizolācijas akmens vates čaula 
Paroc Hvac Section AluCoat T ar biezumu i=30mm </t>
  </si>
  <si>
    <t>PHSALCT 54-20</t>
  </si>
  <si>
    <t>Dzesēšanas sistēmas marķēšana, regulēšana un darbības pārbaude</t>
  </si>
  <si>
    <t>K1 freona sistēma. Serveru telpa</t>
  </si>
  <si>
    <t>Ārējais bloks ar dzēsēšanas apsaistes elementiem, stiprinājumiem un kronšteiniem; Qdzes=3.5kW; Nel=1.9kW ~1f, freons R32</t>
  </si>
  <si>
    <t>899x378x596(h)</t>
  </si>
  <si>
    <t xml:space="preserve">W1GRE-GWH12YD -S6DBA2A/O </t>
  </si>
  <si>
    <t xml:space="preserve">Dzesēšanas konsole Qdzes=3.5kW, Nel=0.05kW ~1f </t>
  </si>
  <si>
    <t>1/4"</t>
  </si>
  <si>
    <t>3/8"</t>
  </si>
  <si>
    <t>Klimata kontroles sistēmas marķēšana, regulēšana un darbības pārbaude</t>
  </si>
  <si>
    <t>Esoša radiatora pārlikšana un pieslēgums pie apkures caurulēm</t>
  </si>
  <si>
    <t xml:space="preserve"> 1.14</t>
  </si>
  <si>
    <t xml:space="preserve"> 1.15</t>
  </si>
  <si>
    <t xml:space="preserve"> 1.16</t>
  </si>
  <si>
    <t xml:space="preserve"> 1.17</t>
  </si>
  <si>
    <t xml:space="preserve"> 1.18</t>
  </si>
  <si>
    <t xml:space="preserve"> 1.19</t>
  </si>
  <si>
    <t xml:space="preserve"> 1.20</t>
  </si>
  <si>
    <t xml:space="preserve"> 1.21</t>
  </si>
  <si>
    <t xml:space="preserve"> 1.22</t>
  </si>
  <si>
    <t xml:space="preserve"> 1.23</t>
  </si>
  <si>
    <t xml:space="preserve"> 1.24</t>
  </si>
  <si>
    <t xml:space="preserve"> 2.8</t>
  </si>
  <si>
    <t xml:space="preserve"> 2.9</t>
  </si>
  <si>
    <t xml:space="preserve"> 2.10</t>
  </si>
  <si>
    <t xml:space="preserve"> 2.11</t>
  </si>
  <si>
    <t xml:space="preserve"> 2.12</t>
  </si>
  <si>
    <t xml:space="preserve"> 4.6</t>
  </si>
  <si>
    <t xml:space="preserve"> 4.7</t>
  </si>
  <si>
    <t xml:space="preserve"> 4.8</t>
  </si>
  <si>
    <t xml:space="preserve"> 4.9</t>
  </si>
  <si>
    <t xml:space="preserve"> 4.10</t>
  </si>
  <si>
    <t xml:space="preserve"> 4.11</t>
  </si>
  <si>
    <t xml:space="preserve"> 4.12</t>
  </si>
  <si>
    <t xml:space="preserve"> 4.13</t>
  </si>
  <si>
    <t xml:space="preserve"> 4.14</t>
  </si>
  <si>
    <t xml:space="preserve"> 4.15</t>
  </si>
  <si>
    <t xml:space="preserve"> 4.16</t>
  </si>
  <si>
    <t xml:space="preserve"> 4.17</t>
  </si>
  <si>
    <t xml:space="preserve"> 4.18</t>
  </si>
  <si>
    <t xml:space="preserve"> 4.19</t>
  </si>
  <si>
    <t xml:space="preserve"> 5.9</t>
  </si>
  <si>
    <t>2-3</t>
  </si>
  <si>
    <t>VENTILĀCIJA</t>
  </si>
  <si>
    <t>AHU1</t>
  </si>
  <si>
    <t>Gaisa pieplūdes-nosūces agregāts; 
Lp=3300m3/st, Ln=3300m3/st, ∆P=250/250 Pa 
(spiediens: pieplūdes/ nosūces + svaigais/ izmēšanas gaiss); 
rotora reģ. eff. 82.1%; 
iebūvētajs siltuma sūknis, Qsild=48.8kW, Qdzes=18.7kW;
Nel=7.21kW ~3f, kompresors -freons R454B;
gaisa filtrs ePM1-50% (piepl. F7), ePM10-60% (nosūc. M5); 
gaisa regulēšanas vārsti ar piedzīņu 2 gab.;  
pieplūdes ventilātors ar elektrodzinēju Nel=1.35kW,~1f; 
nosūces ventilātors ar elektrodzinēju Nel=1.35kW,~1f;
ar vadības bloku un automātiku</t>
  </si>
  <si>
    <t>1120/1510x2770 x1665(h)</t>
  </si>
  <si>
    <t>Envistar Flex 150</t>
  </si>
  <si>
    <t>Tvaika mitrinatājs ar tvaika šļuteni, mitruma sensoriem, vadības bloku un striprinājuma statīvu, Qmitr=5kg/h, Nel=3.75kW, ~3f</t>
  </si>
  <si>
    <t>365x275x712(h)</t>
  </si>
  <si>
    <t>UE005</t>
  </si>
  <si>
    <t>Nerūsējoša tērauda gaisa vada posms (mitrināšanai)</t>
  </si>
  <si>
    <t>400x300</t>
  </si>
  <si>
    <t>Gaisa ieņemšanas reste, nokrāsot fasādes tonī</t>
  </si>
  <si>
    <t>800x600</t>
  </si>
  <si>
    <t>RIS-800x600</t>
  </si>
  <si>
    <t>Gaisa izmešanas reste, nokrāsot fasādes tonī</t>
  </si>
  <si>
    <t>500x700</t>
  </si>
  <si>
    <t>RIS-500x700</t>
  </si>
  <si>
    <t>Gaisa vads</t>
  </si>
  <si>
    <t>500x500</t>
  </si>
  <si>
    <t>OF-500x500</t>
  </si>
  <si>
    <t>800x500</t>
  </si>
  <si>
    <t>OF-800x500</t>
  </si>
  <si>
    <t>OF-800x600</t>
  </si>
  <si>
    <t>Fasondaļas un veidgabali kantainie</t>
  </si>
  <si>
    <t xml:space="preserve">Akmens vates paklājs ar folijas segkārtu i=50mm </t>
  </si>
  <si>
    <t>Hvac Lamella Mat AluCoat</t>
  </si>
  <si>
    <t xml:space="preserve">Akmens vates paklājs ar folijas segkārtu i=100mm </t>
  </si>
  <si>
    <t>Rūpnieciski izolēts gaisa vads P3 30mm</t>
  </si>
  <si>
    <t>400x250</t>
  </si>
  <si>
    <t>15HS31</t>
  </si>
  <si>
    <t>Fasondaļas un veidgabali kantaiņie P3</t>
  </si>
  <si>
    <t>15HS32</t>
  </si>
  <si>
    <t xml:space="preserve">Gumijas mitrumizturīgais parklājums </t>
  </si>
  <si>
    <t>GUMSKIN</t>
  </si>
  <si>
    <t>l</t>
  </si>
  <si>
    <t>Gaisa vadu savienojuma un stiprinājuma elementi</t>
  </si>
  <si>
    <t>OS3-100</t>
  </si>
  <si>
    <t>400x200</t>
  </si>
  <si>
    <t>OF-400-200</t>
  </si>
  <si>
    <t>OF-400-250</t>
  </si>
  <si>
    <t>OF-400-300</t>
  </si>
  <si>
    <t>400x400</t>
  </si>
  <si>
    <t>OF-400-400</t>
  </si>
  <si>
    <t>600x500</t>
  </si>
  <si>
    <t>OF-600-500</t>
  </si>
  <si>
    <t>OF-800-500</t>
  </si>
  <si>
    <t>1000x500</t>
  </si>
  <si>
    <t>OF-1000-500</t>
  </si>
  <si>
    <t>Fasondaļas un veidgabali apaļie</t>
  </si>
  <si>
    <t>Perforēts gaisa vads uz 270o grādiem</t>
  </si>
  <si>
    <t>VSR-400-270</t>
  </si>
  <si>
    <t>Perforēts gaisa vads uz 2 x 90o grādiem</t>
  </si>
  <si>
    <t>VSR-400-2x90</t>
  </si>
  <si>
    <t>Nosūces difuzors</t>
  </si>
  <si>
    <t>ULA/A-100(E)</t>
  </si>
  <si>
    <t>Pārplūdes reste</t>
  </si>
  <si>
    <t>200x100</t>
  </si>
  <si>
    <t>TVC/OF-200-100</t>
  </si>
  <si>
    <t>Regulēšanas vārsts</t>
  </si>
  <si>
    <t>IRIS-100</t>
  </si>
  <si>
    <t>VAV-vārsts ar izpildmehānismu, Nel=0.07kW 24V</t>
  </si>
  <si>
    <t>TVE-Q-400x200</t>
  </si>
  <si>
    <t>CO2 sensors</t>
  </si>
  <si>
    <t>Siemens QPA 2000</t>
  </si>
  <si>
    <t>Trokšņu slāpētājs</t>
  </si>
  <si>
    <t>SLRS 200/200 400 300 1000</t>
  </si>
  <si>
    <t>SLRS 200/200 400 400 1000</t>
  </si>
  <si>
    <t>SLRS 200/200 800 500 1000</t>
  </si>
  <si>
    <t>Ugunsdrošais vārsts EI60</t>
  </si>
  <si>
    <t>UVS-400-250</t>
  </si>
  <si>
    <t xml:space="preserve">Akmens vates paklājs ar folijas segkārtu i=30mm </t>
  </si>
  <si>
    <t>Tīrīšanas lūka</t>
  </si>
  <si>
    <t>IPF-200-100</t>
  </si>
  <si>
    <t>Stiprināšanas materiāli un kronšteini</t>
  </si>
  <si>
    <t xml:space="preserve">CFS-F FX </t>
  </si>
  <si>
    <t>Ventilācijas sistēmas marķēšana, regulēšana un darbības pārbaude</t>
  </si>
  <si>
    <t>Gaisa sausināšana</t>
  </si>
  <si>
    <t>Adsorbcijas tipa gaisa sausinātājs Qsaus=7.4kg/h, Nel=9.8kW ~3f; L=1450m3/h, Lreģ=270m3/h, ar vadības bloku</t>
  </si>
  <si>
    <t>649x734x942(h)</t>
  </si>
  <si>
    <t>TTR 1400</t>
  </si>
  <si>
    <t>Gaisa ieņemšanas/izmešanas reste, nokrāsot fasādes tonī</t>
  </si>
  <si>
    <t>YGC-200</t>
  </si>
  <si>
    <t>OS3-160</t>
  </si>
  <si>
    <t>OS3-250</t>
  </si>
  <si>
    <t>OF-400x250</t>
  </si>
  <si>
    <t>OF-400x300</t>
  </si>
  <si>
    <t>Gaisa pieplūdes/nosūces reste</t>
  </si>
  <si>
    <t>1000x300</t>
  </si>
  <si>
    <t>SV-1-1000-300</t>
  </si>
  <si>
    <t>SLRS 200/200 400 300 1500</t>
  </si>
  <si>
    <t>SLRS 200/200 400 300 500</t>
  </si>
  <si>
    <t>Gaisa difuzoru pārlikšana WC mezglā</t>
  </si>
  <si>
    <t>vietas</t>
  </si>
  <si>
    <t>Gaisa difuzoru pārlikšana Hallē</t>
  </si>
  <si>
    <t>vieta</t>
  </si>
  <si>
    <t>OS3-200</t>
  </si>
  <si>
    <t>Esošo gaisa vadu demontāža un utilizācija, caurumu aizdare</t>
  </si>
  <si>
    <t xml:space="preserve"> 1.25</t>
  </si>
  <si>
    <t xml:space="preserve"> 1.26</t>
  </si>
  <si>
    <t xml:space="preserve"> 1.27</t>
  </si>
  <si>
    <t xml:space="preserve"> 1.28</t>
  </si>
  <si>
    <t xml:space="preserve"> 1.29</t>
  </si>
  <si>
    <t xml:space="preserve"> 1.30</t>
  </si>
  <si>
    <t xml:space="preserve"> 1.31</t>
  </si>
  <si>
    <t xml:space="preserve"> 1.32</t>
  </si>
  <si>
    <t xml:space="preserve"> 1.33</t>
  </si>
  <si>
    <t xml:space="preserve"> 1.34</t>
  </si>
  <si>
    <t xml:space="preserve"> 1.35</t>
  </si>
  <si>
    <t xml:space="preserve"> 1.36</t>
  </si>
  <si>
    <t xml:space="preserve"> 1.37</t>
  </si>
  <si>
    <t xml:space="preserve"> 1.38</t>
  </si>
  <si>
    <t xml:space="preserve"> 1.39</t>
  </si>
  <si>
    <t xml:space="preserve"> 1.40</t>
  </si>
  <si>
    <t xml:space="preserve"> 1.41</t>
  </si>
  <si>
    <t xml:space="preserve"> 1.42</t>
  </si>
  <si>
    <t xml:space="preserve"> 1.43</t>
  </si>
  <si>
    <t xml:space="preserve"> 2.13</t>
  </si>
  <si>
    <t xml:space="preserve"> 2.14</t>
  </si>
  <si>
    <t xml:space="preserve"> 2.15</t>
  </si>
  <si>
    <t xml:space="preserve"> 2.16</t>
  </si>
  <si>
    <t xml:space="preserve"> 2.17</t>
  </si>
  <si>
    <t xml:space="preserve"> 2.18</t>
  </si>
  <si>
    <t xml:space="preserve"> 2.19</t>
  </si>
  <si>
    <t xml:space="preserve"> 2.20</t>
  </si>
  <si>
    <t xml:space="preserve"> 2.21</t>
  </si>
  <si>
    <t xml:space="preserve"> 2.22</t>
  </si>
  <si>
    <t>2-4</t>
  </si>
  <si>
    <t>ELEKTROAPGĀDE UN APGAISMOJUMS</t>
  </si>
  <si>
    <t xml:space="preserve">Tāme sastādīta 2026.gada tirgus cenās, pamatojoties uz EL daļas rasējumiem. </t>
  </si>
  <si>
    <t>Elektriskās sadalnes</t>
  </si>
  <si>
    <t>Sadalnes skapis IP44, z/apm. (SS1)</t>
  </si>
  <si>
    <t>skat. EL-2.2</t>
  </si>
  <si>
    <t>Izlādnis V20-C/3+NPE– 1 kompl.</t>
  </si>
  <si>
    <t>Spēka iekšējie elektroapgādes tīkli</t>
  </si>
  <si>
    <t>El. rozete z/a, 220V, 16A, IP20</t>
  </si>
  <si>
    <t>El. rozete z/a, 220V, 16A, IP44</t>
  </si>
  <si>
    <t>Instalācijas materiāli</t>
  </si>
  <si>
    <t>1-polu slēdzis z/a, 10A, IP20</t>
  </si>
  <si>
    <t>Sienas DALI dimmēšanas panelis, divpogu</t>
  </si>
  <si>
    <t>DALI Touch DA2</t>
  </si>
  <si>
    <t>Klātbūtnes sensors</t>
  </si>
  <si>
    <t>Apgaismojuma iekšējie elektroapgādes tīkli</t>
  </si>
  <si>
    <t>Iebūvejamais lineārais gaismeklis, 31W, 3200LM, ar DALI palaidēju, 4000K, IP20, L=2896mm</t>
  </si>
  <si>
    <t>Kalis 55 line RI LIN DPR, Intra lighting</t>
  </si>
  <si>
    <t>Piekaramās sliedes gaismeklis, 20W, 2050LM, ar DALI palaidēju, 4000K</t>
  </si>
  <si>
    <t>Eye T 80 2050 lm 20 W 940 DALI L34° IP40 black, Intra lighting</t>
  </si>
  <si>
    <t>Griestu gaismeklis, 9.5W, 1006lm, ar HF palaidēju, IP44, D200, IK04, 3000K</t>
  </si>
  <si>
    <t>Crux LED1x1100 E307 T830 OP</t>
  </si>
  <si>
    <t>Griestu/sienas gaismeklis, 33W, 5094LM, ar HF palaidēju, 3000K IP66, IK10</t>
  </si>
  <si>
    <t>Northcliffe Barat LED1x5400 G244 T830 PCPC OP LT80</t>
  </si>
  <si>
    <t>Fasādes gaismeklis, 14.3W, 1092lm, ar HF palaidēju, IP65, 3000K</t>
  </si>
  <si>
    <t>Northcliffe Eta M LED1x1200 D036 T830</t>
  </si>
  <si>
    <t>Prožektors, 8W, 990lm, ar HF palaidēju, IP65, IK10, 4000K</t>
  </si>
  <si>
    <t>Vizulo Robin</t>
  </si>
  <si>
    <t>Virziena rādītājs ar LED spuldzēm, 1W, HF palaidēju, IP41, IK03, avārijas</t>
  </si>
  <si>
    <t>Northcliffe Taurus 1HLED G05 Deluxem</t>
  </si>
  <si>
    <t>Avārijas gaismeklis 2.2W, IP41, 288lm</t>
  </si>
  <si>
    <t>GuideLed SL 13012.1 CG-S</t>
  </si>
  <si>
    <t>Akumulātors avarijas gaismeklim, 3h</t>
  </si>
  <si>
    <t>Kabeļi, aizsargcaurules un apsildes materiāli.</t>
  </si>
  <si>
    <t>Kabelis ar vara dzīslām 2x1,5mm2</t>
  </si>
  <si>
    <t>XPJ-HF</t>
  </si>
  <si>
    <t>Kabelis ar vara dzīslām 3x1,5mm2</t>
  </si>
  <si>
    <t>Kabelis ar vara dzīslām 3x2,5mm2</t>
  </si>
  <si>
    <t>Kabelis ar vara dzīslām 5x2,5mm2</t>
  </si>
  <si>
    <t>Kabelis ar vara dzīslām 5x10mm2</t>
  </si>
  <si>
    <t>Montažas vads- dzeltenzaļš 1x6mm2</t>
  </si>
  <si>
    <t>Plastmasas caurule, PVC 20</t>
  </si>
  <si>
    <t>PVC 20</t>
  </si>
  <si>
    <t>Plastmasas caurule, PVC 25</t>
  </si>
  <si>
    <t>PVC 25</t>
  </si>
  <si>
    <t>Plastmasas caurule, PVC 32</t>
  </si>
  <si>
    <t>PVC 32</t>
  </si>
  <si>
    <t>Kabeļu plaukti, trepes un renes</t>
  </si>
  <si>
    <t>Ugunsdrošās montāžas putas CFS-F FX</t>
  </si>
  <si>
    <t>Tilpums 325ml</t>
  </si>
  <si>
    <t xml:space="preserve"> 5.10</t>
  </si>
  <si>
    <t>AUTOMĀTISKĀ UGUNSGRĒKA ATKLĀŠANAS UN TRAUKSMES SIGNALIZĀCIJAS SISTĒMA</t>
  </si>
  <si>
    <t>2-5</t>
  </si>
  <si>
    <t xml:space="preserve">Tāme sastādīta 2026.gada tirgus cenās, pamatojoties uz UATS daļas rasējumiem. </t>
  </si>
  <si>
    <t>EDI -20 Optiskais adrešu dūmu detektors</t>
  </si>
  <si>
    <t>EBI-11 detektoru bāze ar izolātoru</t>
  </si>
  <si>
    <t>EBI-12 detektoru bāze</t>
  </si>
  <si>
    <t>ECE-221 Adrešu rokas dektors ar montāžas kārbu un izolatoru</t>
  </si>
  <si>
    <t>EME212-I Ieejas un izejas modulis ar izolatoru</t>
  </si>
  <si>
    <t>Kabelis JE H(St)H 180/E30 1x2x0,8+0.8 detektoru cilpai</t>
  </si>
  <si>
    <t>Kabelis JE H(St)H 180/E30 1x2x0.8+0.8 adrešu moduļu pieslēgumiem</t>
  </si>
  <si>
    <t>LSZH Aizsargcaurules 16/20/25 mm</t>
  </si>
  <si>
    <t>Stirpinājumi atbilstoši ugunsdrošības klasei E30 (100gb.)</t>
  </si>
  <si>
    <t xml:space="preserve">Ugunsdrošais materiāls starpsienu caurumu aizpildīšanai </t>
  </si>
  <si>
    <t xml:space="preserve">Montāžas kārbas E30 klase (1-6) spailes </t>
  </si>
  <si>
    <t>Instalācijas palīgmateriāli</t>
  </si>
  <si>
    <t>Marķēšanas materiāli</t>
  </si>
  <si>
    <t xml:space="preserve">UATS sistēmas programēšana un konfigurēšana. </t>
  </si>
  <si>
    <t>2-6</t>
  </si>
  <si>
    <t>ELEKTRONISKO SAKARU SISTĒMAS-DATU TĪKLS UN VIDEONOVĒROŠANA</t>
  </si>
  <si>
    <t xml:space="preserve">Tāme sastādīta 2026.gada tirgus cenās, pamatojoties uz ESS-TK, ESS-VN daļas rasējumiem. </t>
  </si>
  <si>
    <t>Datu tīkls</t>
  </si>
  <si>
    <t>Ventilatoru bloks ar termostatu</t>
  </si>
  <si>
    <t>Zemējuma klemme komutācijas skapim</t>
  </si>
  <si>
    <t>Skrūves - uzgriežņi M6 (komutācijas skapim)</t>
  </si>
  <si>
    <t>Zemējuma vads Cu 1x16mm</t>
  </si>
  <si>
    <t>Pigtail FO SM</t>
  </si>
  <si>
    <t>Kapleris Duplex</t>
  </si>
  <si>
    <t>Termocaurule 60mm</t>
  </si>
  <si>
    <t>Fo patch kords SM</t>
  </si>
  <si>
    <t>Kabeļu organizātors horizontāls 1U</t>
  </si>
  <si>
    <t>Z/A Komutācijas kārba</t>
  </si>
  <si>
    <t>V/A Komutācijas kārba</t>
  </si>
  <si>
    <t>Bezvadu piekļuves punkts (Access point) Unifi U7</t>
  </si>
  <si>
    <t>Tīkla komutātors 24 porti 10/100/1000gbit CRS328-24P-4S+RM</t>
  </si>
  <si>
    <t>SFP+ modulis (Gbic)</t>
  </si>
  <si>
    <t>Universāls Optiskais kabelis 12SM 9/125 G657A1 U-DQ(ZN)BH FireBur® LSHF 2000N. Zils. Eca.</t>
  </si>
  <si>
    <t>Datu kabelis Cat 7 S/FTP kabelis, folijas ekrāns</t>
  </si>
  <si>
    <t>Zemējuma kabelis H07V-K 1x6</t>
  </si>
  <si>
    <t>Aizsargcaurules 16/20/25/32 mm LSZH</t>
  </si>
  <si>
    <t xml:space="preserve">Ugunsdrošais pildījums </t>
  </si>
  <si>
    <t>Stiprinājumi ( kabeļiem, aizsargcaurulēm) (100 gab.)</t>
  </si>
  <si>
    <t>Videonovērošanas tīkls</t>
  </si>
  <si>
    <t>Sienas kronšteins DS-1272ZJ-120 ārējām video kamerām</t>
  </si>
  <si>
    <t>Videoieraksta iekārta NVR DS-7616NXI-K2 16-ch 2xHDD sloti</t>
  </si>
  <si>
    <t>Pārsprieguma aizsardzība ārējām video kamerām</t>
  </si>
  <si>
    <t>2-7</t>
  </si>
  <si>
    <t>ELEKTRONISKO SAKARU SISTĒMAS-CENTRĀLĀ IZZIŅOŠANAS SISTĒMA</t>
  </si>
  <si>
    <t xml:space="preserve">Tāme sastādīta 2026.gada tirgus cenās, pamatojoties uz ESS-CI daļas rasējumiem. </t>
  </si>
  <si>
    <t>Sienas akustiskais skaļrunis Bosch LB8-UM06E</t>
  </si>
  <si>
    <t>EVAC savienojuma konektors LBC 1256/00</t>
  </si>
  <si>
    <t>Skaļruņu EOL elements PLN-1EOL</t>
  </si>
  <si>
    <t>Kabelis JE H(St)H 180/E30 1x2x0.8+0.8 skaļruņu līnijai</t>
  </si>
  <si>
    <t>Palīgmateriāli (skrūves, skavas, un citi montāžai nepieciešamie izstrādājumi)</t>
  </si>
  <si>
    <t>ESS-CI sistēmas programēšana un konfigurēšana</t>
  </si>
  <si>
    <t>Esošo skaļruņu EOL elementa PLN-1EOL demontāža</t>
  </si>
  <si>
    <t>ELEKTRONISKO SAKARU SISTĒMAS- APSARDZES SIGNALIZĀCIJAS SISTĒMA UN PIEKĻUVES KONTROLES SISTĒMA</t>
  </si>
  <si>
    <t>2-8</t>
  </si>
  <si>
    <t xml:space="preserve">Tāme sastādīta 2026.gada tirgus cenās, pamatojoties uz ESS-PK, AS daļas rasējumiem. </t>
  </si>
  <si>
    <t>Vienu durvju kontrolieris FS8301 / FoxSec</t>
  </si>
  <si>
    <t>Montāžas kārba durvju moduļiem FS MC2925W / FoxSec</t>
  </si>
  <si>
    <t>Durvju nolasītājs HID® iCLASS® SE™ R10</t>
  </si>
  <si>
    <t>Durvju slēguma mehānisms (elektromagnētiskais sprūds) EFF-EFF 331.U81</t>
  </si>
  <si>
    <t>Zonu papalšināšanas modulis NX-216E</t>
  </si>
  <si>
    <t>Montāžas kārba zonu paplašinātājam FS MC2925W / FoxSec</t>
  </si>
  <si>
    <t>Durvju magnēts Herkons SD series</t>
  </si>
  <si>
    <t>Infrasarkano staru detektors FLX-S-DT-X5 ar kronšteinu</t>
  </si>
  <si>
    <t>Stikla plīšanas detektors Impaq</t>
  </si>
  <si>
    <t>Vadības tastatūra NXG-1830-EUR</t>
  </si>
  <si>
    <t>Vadības panelis ar barošanas bloku C-TEC NC943B</t>
  </si>
  <si>
    <t>Gaismas un skaņas signalizators virs durvīm C-TEC NC806CS</t>
  </si>
  <si>
    <t>Sienas atjaunošanas poga C-TEC NC809DB</t>
  </si>
  <si>
    <t>Palīdzības izsaukšanas poga C-TEC NC917L</t>
  </si>
  <si>
    <t>Montāžas kabelis UTP CAT6 4x2x23AWG</t>
  </si>
  <si>
    <t xml:space="preserve">m </t>
  </si>
  <si>
    <t>Montāžas kabelis H05Z1Z1-F 3x1,0</t>
  </si>
  <si>
    <t>Montāzās kabelis CAB6HF 6x0,2</t>
  </si>
  <si>
    <t>Montāžas kabelis FTP CAT6 4x2x23AWG</t>
  </si>
  <si>
    <t>Montāžas kabelis XPJ-HF 3x1,5</t>
  </si>
  <si>
    <t>Montāžas kabelis J-H(ST)H 2x2x0.8</t>
  </si>
  <si>
    <t>Stiprinājumi ( kabeļiem, aizsargcaurulēm) (3 gab. uz 1m) (100Gab.)</t>
  </si>
  <si>
    <t>Aizsargcaurules D=16/20/25</t>
  </si>
  <si>
    <t>Piekļuves kontroles kartiņas</t>
  </si>
  <si>
    <t>FoxSec A10 License, additional 10 doors</t>
  </si>
  <si>
    <t>ESS-AS-PK sistēmas konfigurēšanas un Programmēšanas darbi, integrēšana ar esošam FoxSec sistēmam</t>
  </si>
  <si>
    <t xml:space="preserve">Instalācijas palīgmateriāli </t>
  </si>
  <si>
    <t>ESS-AS sistēmas apjomi, ja nav pieejams zonu paplašinātājs NX-216E (pozīciju Nr. 7; 8; 9. vietā)</t>
  </si>
  <si>
    <t>Zonu papalšināšanas modulis NXG-208N</t>
  </si>
  <si>
    <t>Kontroles paneļa centrāles pamata plate NX-8E-BO</t>
  </si>
  <si>
    <t xml:space="preserve">Esošās centrāles pamata plates NX-8E demontāžā </t>
  </si>
  <si>
    <t xml:space="preserve">Jaunās NX-8E-BO centrāles pamata plate montāža. </t>
  </si>
  <si>
    <t>Sistēmas konfigurācijas un programmēšanas darbi</t>
  </si>
  <si>
    <t>Būves nosaukums: Darbnīca, Teātris</t>
  </si>
  <si>
    <t xml:space="preserve">Piezīmes. </t>
  </si>
  <si>
    <t xml:space="preserve">1. Būvuzņēmējam jāievērtē darbu apjomu sarakstā minēto darbu veikšanai nepieciešamie materiāli un papildus darbi, kas nav minēti šajā sarakstā, bet bez </t>
  </si>
  <si>
    <t xml:space="preserve">    kuriem nebūtu iespējama būvdarbu tehnoloģiski pareiza un spēkā esošiem normatīviem atbilstoša veikšana pilnā apmērā.</t>
  </si>
  <si>
    <t>2. Darbu apjomu sarakstu skatīt kopā ar rasējumiem un specifikācijām. Gadījumā, ja darbu apjomi nesakrīt ar rasējumiem vai specifikācijām, par pareiziem</t>
  </si>
  <si>
    <t xml:space="preserve">    jāuzskata rasējumos esošie darbu apjomi.</t>
  </si>
  <si>
    <t>3. Atsevišķu materiālu apjomi doti bez rezerves.</t>
  </si>
  <si>
    <t>4. Tāmēs ietvertos konkrēto ražotāju materiālus un izstrādājumus var aizvietot ar analogiem citu ražotāju materiāliem un izstrādājumiem, saskaņojot ar Arhitektu un Pasūtītāju.</t>
  </si>
  <si>
    <t>5. Būvgružu apjomu precizēt būvniecības laikā!</t>
  </si>
  <si>
    <t>Piezīmes:</t>
  </si>
  <si>
    <t>Pasūtījuma Nr. LKA 2026/14</t>
  </si>
  <si>
    <t>Durvju bloku pārvietošana, sask.ar rasējumu AR-02i, iesk.visus nepieciešamos materiālus.</t>
  </si>
  <si>
    <t xml:space="preserve"> 12.1</t>
  </si>
  <si>
    <t xml:space="preserve"> 12.2</t>
  </si>
  <si>
    <t>Pārsegums</t>
  </si>
  <si>
    <t xml:space="preserve">Saliekamā dz/betona pārseguma paneļa HCS 220x1200x6000 montāža (apjomu precizēt būvniecības laikā) </t>
  </si>
  <si>
    <t>Pārseguma paneļu testēšana (ja nepieciešams)</t>
  </si>
  <si>
    <t>Bezrukuma java M5</t>
  </si>
  <si>
    <t>Balstplāksne t10*180*510</t>
  </si>
  <si>
    <t>Esošās puķu dobes krāsošana</t>
  </si>
  <si>
    <t>Pārvietojami puķu podi</t>
  </si>
  <si>
    <t>Jaunas durvis, krāsots MDF 800x2100mm, sask.ar rasējumu AR-02i, iesk. visus nepieciešamos materiālus.</t>
  </si>
  <si>
    <t xml:space="preserve"> 9.13.1</t>
  </si>
  <si>
    <t xml:space="preserve"> 9.13.2</t>
  </si>
  <si>
    <r>
      <t xml:space="preserve">Siltumizolācija &lt;0,035 W/MK (ISOVER KL 35 vai līdzvērtīgs) </t>
    </r>
    <r>
      <rPr>
        <strike/>
        <sz val="10"/>
        <color rgb="FFFF0000"/>
        <rFont val="Times New Roman"/>
        <family val="1"/>
      </rPr>
      <t>200mm</t>
    </r>
    <r>
      <rPr>
        <sz val="10"/>
        <color rgb="FFFF0000"/>
        <rFont val="Times New Roman"/>
        <family val="1"/>
      </rPr>
      <t xml:space="preserve"> 350mm</t>
    </r>
  </si>
  <si>
    <r>
      <t>Keramzītbetona bloku mūris</t>
    </r>
    <r>
      <rPr>
        <sz val="10"/>
        <rFont val="Times New Roman"/>
        <family val="1"/>
      </rPr>
      <t xml:space="preserve"> 200mm,</t>
    </r>
    <r>
      <rPr>
        <sz val="10"/>
        <rFont val="Times New Roman"/>
        <family val="1"/>
        <charset val="186"/>
      </rPr>
      <t xml:space="preserve"> FIBO bloki 5 Mpa (vai līdzvērtīgi), iesk.mūrjavu un armatūru atbilstoši ražotāja tehnoloģijai (ugunsreakcijas klase A1)</t>
    </r>
  </si>
  <si>
    <r>
      <t xml:space="preserve">Koka karkass </t>
    </r>
    <r>
      <rPr>
        <strike/>
        <sz val="10"/>
        <color rgb="FFFF0000"/>
        <rFont val="Times New Roman"/>
        <family val="1"/>
      </rPr>
      <t>50x200mm</t>
    </r>
    <r>
      <rPr>
        <sz val="10"/>
        <color rgb="FFFF0000"/>
        <rFont val="Times New Roman"/>
        <family val="1"/>
      </rPr>
      <t xml:space="preserve"> 50x350mm</t>
    </r>
    <r>
      <rPr>
        <sz val="10"/>
        <rFont val="Times New Roman"/>
        <family val="1"/>
        <charset val="186"/>
      </rPr>
      <t>, solis 600mm</t>
    </r>
  </si>
  <si>
    <r>
      <t xml:space="preserve">ISOVER minerālvate </t>
    </r>
    <r>
      <rPr>
        <strike/>
        <sz val="10"/>
        <color rgb="FFFF0000"/>
        <rFont val="Times New Roman"/>
        <family val="1"/>
      </rPr>
      <t>20</t>
    </r>
    <r>
      <rPr>
        <sz val="10"/>
        <color rgb="FFFF0000"/>
        <rFont val="Times New Roman"/>
        <family val="1"/>
      </rPr>
      <t>30mm</t>
    </r>
    <r>
      <rPr>
        <sz val="10"/>
        <rFont val="Times New Roman"/>
        <family val="1"/>
        <charset val="186"/>
      </rPr>
      <t xml:space="preserve"> uz jauna keramzītbetona bloku mūra (ugunsreakcijas klase A1)</t>
    </r>
  </si>
  <si>
    <t>4.11.</t>
  </si>
  <si>
    <t>Gaismekļu sliede ar stiprinājumiem</t>
  </si>
  <si>
    <t xml:space="preserve"> Intra lighting Eye T black</t>
  </si>
  <si>
    <t>1.4.</t>
  </si>
  <si>
    <t>Esošās grupu sadalnes pārvietošana</t>
  </si>
  <si>
    <t>kompl.</t>
  </si>
  <si>
    <t>Mezgls 1, 2</t>
  </si>
  <si>
    <t>Cinkota skārda notekcaurule</t>
  </si>
  <si>
    <t xml:space="preserve"> 3.11</t>
  </si>
  <si>
    <t>Cinkots locīts siltinājuma apakšējo malu fiksējošs leņķis</t>
  </si>
  <si>
    <t>9.1.</t>
  </si>
  <si>
    <t xml:space="preserve">Esošās betona grīdas demontāžas </t>
  </si>
  <si>
    <t xml:space="preserve">Pārvietojami velo statīvi </t>
  </si>
  <si>
    <t>Slīpēta, cietināta betona virsmas apdare</t>
  </si>
  <si>
    <r>
      <t xml:space="preserve">IP kamera DS-2CD2187G2H-LISU </t>
    </r>
    <r>
      <rPr>
        <sz val="10"/>
        <color rgb="FFFF0000"/>
        <rFont val="Times New Roman"/>
        <family val="1"/>
      </rPr>
      <t>vismaz</t>
    </r>
    <r>
      <rPr>
        <sz val="10"/>
        <rFont val="Times New Roman"/>
        <family val="1"/>
        <charset val="186"/>
      </rPr>
      <t xml:space="preserve"> 8MP f2.8mm dome balta</t>
    </r>
  </si>
  <si>
    <r>
      <t xml:space="preserve">Cietais disks </t>
    </r>
    <r>
      <rPr>
        <sz val="10"/>
        <color rgb="FFFF0000"/>
        <rFont val="Times New Roman"/>
        <family val="1"/>
      </rPr>
      <t>vismaz</t>
    </r>
    <r>
      <rPr>
        <sz val="10"/>
        <rFont val="Times New Roman"/>
        <family val="1"/>
        <charset val="186"/>
      </rPr>
      <t xml:space="preserve"> 6TB </t>
    </r>
  </si>
  <si>
    <r>
      <t xml:space="preserve">FO panelis </t>
    </r>
    <r>
      <rPr>
        <sz val="10"/>
        <color rgb="FFFF0000"/>
        <rFont val="Times New Roman"/>
        <family val="1"/>
      </rPr>
      <t xml:space="preserve">ne mazāk kā </t>
    </r>
    <r>
      <rPr>
        <sz val="10"/>
        <rFont val="Times New Roman"/>
        <family val="1"/>
        <charset val="186"/>
      </rPr>
      <t>24portu Duplex SM</t>
    </r>
  </si>
  <si>
    <r>
      <t xml:space="preserve">19" 230V barošanas rozešu bloks (ar </t>
    </r>
    <r>
      <rPr>
        <sz val="10"/>
        <color rgb="FFFF0000"/>
        <rFont val="Times New Roman"/>
        <family val="1"/>
      </rPr>
      <t>vismaz</t>
    </r>
    <r>
      <rPr>
        <sz val="10"/>
        <rFont val="Times New Roman"/>
        <family val="1"/>
        <charset val="186"/>
      </rPr>
      <t xml:space="preserve">  6-kontaktiem) 1U</t>
    </r>
  </si>
  <si>
    <r>
      <t xml:space="preserve">Nepārtrauktās barošanas bloks(230V, 50Hz, </t>
    </r>
    <r>
      <rPr>
        <sz val="10"/>
        <color rgb="FFFF0000"/>
        <rFont val="Times New Roman"/>
        <family val="1"/>
      </rPr>
      <t>ne mazāka kā</t>
    </r>
    <r>
      <rPr>
        <sz val="10"/>
        <rFont val="Times New Roman"/>
        <family val="1"/>
        <charset val="186"/>
      </rPr>
      <t xml:space="preserve"> 1000VA)</t>
    </r>
  </si>
  <si>
    <r>
      <rPr>
        <sz val="10"/>
        <color rgb="FFFF0000"/>
        <rFont val="Times New Roman"/>
        <family val="1"/>
      </rPr>
      <t>Ne mzāk kā</t>
    </r>
    <r>
      <rPr>
        <sz val="10"/>
        <rFont val="Times New Roman"/>
        <family val="1"/>
        <charset val="186"/>
      </rPr>
      <t xml:space="preserve"> 24 portu datortīkla savienotājpanelis  U/UTP CAT6 </t>
    </r>
    <r>
      <rPr>
        <sz val="10"/>
        <color rgb="FFFF0000"/>
        <rFont val="Times New Roman"/>
        <family val="1"/>
      </rPr>
      <t>vai augstāka kategorija</t>
    </r>
    <r>
      <rPr>
        <sz val="10"/>
        <rFont val="Times New Roman"/>
        <family val="1"/>
        <charset val="186"/>
      </rPr>
      <t xml:space="preserve"> RJ-45 1U</t>
    </r>
  </si>
  <si>
    <r>
      <t xml:space="preserve">Z/A 1-vietīga vājstrāvas rozete ar pārsegu (1xRJ45) CAT6A </t>
    </r>
    <r>
      <rPr>
        <sz val="10"/>
        <color rgb="FFFF0000"/>
        <rFont val="Times New Roman"/>
        <family val="1"/>
      </rPr>
      <t xml:space="preserve">vai augstāka kategorija </t>
    </r>
    <r>
      <rPr>
        <sz val="10"/>
        <rFont val="Times New Roman"/>
        <family val="1"/>
        <charset val="186"/>
      </rPr>
      <t xml:space="preserve">U/UTP  </t>
    </r>
  </si>
  <si>
    <r>
      <t xml:space="preserve">Z/A 2-vietīga vājstrāvas rozete ar pārsegu (2xRJ45) CAT6 </t>
    </r>
    <r>
      <rPr>
        <sz val="10"/>
        <color rgb="FFFF0000"/>
        <rFont val="Times New Roman"/>
        <family val="1"/>
      </rPr>
      <t xml:space="preserve">vai augstāka kategorija </t>
    </r>
    <r>
      <rPr>
        <sz val="10"/>
        <rFont val="Times New Roman"/>
        <family val="1"/>
        <charset val="186"/>
      </rPr>
      <t xml:space="preserve">U/UTP </t>
    </r>
  </si>
  <si>
    <r>
      <t xml:space="preserve">RJ 45 Ligzdas (CAT6 </t>
    </r>
    <r>
      <rPr>
        <sz val="10"/>
        <color rgb="FFFF0000"/>
        <rFont val="Times New Roman"/>
        <family val="1"/>
      </rPr>
      <t>vai augstāka kategorija</t>
    </r>
    <r>
      <rPr>
        <sz val="10"/>
        <rFont val="Times New Roman"/>
        <family val="1"/>
        <charset val="186"/>
      </rPr>
      <t xml:space="preserve"> U/UTP keystones) </t>
    </r>
  </si>
  <si>
    <r>
      <t xml:space="preserve">RJ 45 Ligzdas (CAT6A </t>
    </r>
    <r>
      <rPr>
        <sz val="10"/>
        <color rgb="FFFF0000"/>
        <rFont val="Times New Roman"/>
        <family val="1"/>
      </rPr>
      <t>vai augstāka kategorija</t>
    </r>
    <r>
      <rPr>
        <sz val="10"/>
        <rFont val="Times New Roman"/>
        <family val="1"/>
        <charset val="186"/>
      </rPr>
      <t xml:space="preserve"> U/UTP keystones) </t>
    </r>
  </si>
  <si>
    <r>
      <t>Kabelis CAT6</t>
    </r>
    <r>
      <rPr>
        <sz val="10"/>
        <color rgb="FFFF0000"/>
        <rFont val="Times New Roman"/>
        <family val="1"/>
      </rPr>
      <t xml:space="preserve"> vai augstāka kategorija</t>
    </r>
    <r>
      <rPr>
        <sz val="10"/>
        <rFont val="Times New Roman"/>
        <family val="1"/>
        <charset val="186"/>
      </rPr>
      <t xml:space="preserve"> U/UTP 4x2x23AWG LSZH</t>
    </r>
  </si>
  <si>
    <r>
      <t>Savienojošais kabelis RJ45-RJ45 (patch cord) 0,5m,  CAT6 v</t>
    </r>
    <r>
      <rPr>
        <sz val="10"/>
        <color rgb="FFFF0000"/>
        <rFont val="Times New Roman"/>
        <family val="1"/>
      </rPr>
      <t>ai augstāka kategorija</t>
    </r>
    <r>
      <rPr>
        <sz val="10"/>
        <rFont val="Times New Roman"/>
        <family val="1"/>
        <charset val="186"/>
      </rPr>
      <t xml:space="preserve"> U/UTP LSZH</t>
    </r>
  </si>
  <si>
    <r>
      <t>Savienojošais kabelis RJ45-RJ45 (patch cord) 1,0m,  CAT6 v</t>
    </r>
    <r>
      <rPr>
        <sz val="10"/>
        <color rgb="FFFF0000"/>
        <rFont val="Times New Roman"/>
        <family val="1"/>
      </rPr>
      <t>ai augstāka kategorija</t>
    </r>
    <r>
      <rPr>
        <sz val="10"/>
        <rFont val="Times New Roman"/>
        <family val="1"/>
        <charset val="186"/>
      </rPr>
      <t xml:space="preserve"> U/UTP LSZH</t>
    </r>
  </si>
  <si>
    <r>
      <t xml:space="preserve">Savienojošais kabelis RJ45-RJ45 (patch cord) 2,0m,  CAT6 </t>
    </r>
    <r>
      <rPr>
        <sz val="10"/>
        <color rgb="FFFF0000"/>
        <rFont val="Times New Roman"/>
        <family val="1"/>
      </rPr>
      <t>vai augstāka kategorija</t>
    </r>
    <r>
      <rPr>
        <sz val="10"/>
        <rFont val="Times New Roman"/>
        <family val="1"/>
        <charset val="186"/>
      </rPr>
      <t xml:space="preserve"> U/UTP LSZH</t>
    </r>
  </si>
  <si>
    <r>
      <t>Savienojošais kabelis RJ45-RJ45 (patch cord) 2,0m,  CAT6A</t>
    </r>
    <r>
      <rPr>
        <sz val="10"/>
        <color rgb="FFFF0000"/>
        <rFont val="Times New Roman"/>
        <family val="1"/>
      </rPr>
      <t>vai augstāka kategorija</t>
    </r>
    <r>
      <rPr>
        <sz val="10"/>
        <rFont val="Times New Roman"/>
        <family val="1"/>
        <charset val="186"/>
      </rPr>
      <t xml:space="preserve">  U/UTP LSZH</t>
    </r>
  </si>
  <si>
    <r>
      <t xml:space="preserve">Kabelis CAT6 </t>
    </r>
    <r>
      <rPr>
        <sz val="10"/>
        <color rgb="FFFF0000"/>
        <rFont val="Times New Roman"/>
        <family val="1"/>
      </rPr>
      <t>vai augstāka kategorija</t>
    </r>
    <r>
      <rPr>
        <sz val="10"/>
        <rFont val="Times New Roman"/>
        <family val="1"/>
        <charset val="186"/>
      </rPr>
      <t xml:space="preserve"> U/UTP 4x2x23AWG LSZH</t>
    </r>
  </si>
  <si>
    <t>Divu durvju+C19+A16:K53+C16:C49+C16:C50+C16:C+C16:C52</t>
  </si>
  <si>
    <r>
      <t xml:space="preserve">Akumulators12V </t>
    </r>
    <r>
      <rPr>
        <sz val="10"/>
        <color rgb="FFFF0000"/>
        <rFont val="Times New Roman"/>
        <family val="1"/>
      </rPr>
      <t xml:space="preserve">ietilpība ne mazāka kā </t>
    </r>
    <r>
      <rPr>
        <sz val="10"/>
        <rFont val="Times New Roman"/>
        <family val="1"/>
        <charset val="186"/>
      </rPr>
      <t>7Ah</t>
    </r>
  </si>
  <si>
    <r>
      <t xml:space="preserve">Akumulators12V </t>
    </r>
    <r>
      <rPr>
        <sz val="10"/>
        <color rgb="FFFF0000"/>
        <rFont val="Times New Roman"/>
        <family val="1"/>
      </rPr>
      <t>ietilpība ne mazāka kā</t>
    </r>
    <r>
      <rPr>
        <sz val="10"/>
        <rFont val="Times New Roman"/>
        <family val="1"/>
        <charset val="186"/>
      </rPr>
      <t xml:space="preserve"> 7Ah</t>
    </r>
  </si>
  <si>
    <r>
      <t>Akumulators 12V i</t>
    </r>
    <r>
      <rPr>
        <sz val="10"/>
        <color rgb="FFFF0000"/>
        <rFont val="Times New Roman"/>
        <family val="1"/>
      </rPr>
      <t>etilpība ne mazāka kā</t>
    </r>
    <r>
      <rPr>
        <sz val="10"/>
        <rFont val="Times New Roman"/>
        <family val="1"/>
        <charset val="186"/>
      </rPr>
      <t xml:space="preserve"> 7Ah</t>
    </r>
  </si>
  <si>
    <t>Grīda telpā Nr.001-25</t>
  </si>
  <si>
    <t>Līmeņota koka apakškonstrukcija 150x60mm</t>
  </si>
  <si>
    <t>OSB klājs 22mm</t>
  </si>
  <si>
    <t>Poliuretāna līme</t>
  </si>
  <si>
    <t>Slīpēta mitrumizturīga saplākšņa grīda (šuves špaktelēt, slīpēt, skrūves iedziļināt, špaktelēt, slīpēt) 21mm</t>
  </si>
  <si>
    <t>Epoksīda/PU grunts</t>
  </si>
  <si>
    <t>Elastīgas epoksīdu/PU grīdas slānis ar pretslīdes piedevām- R10 klase, RAL 7045, Sika ComfortFloor PS-23 vai līdzvērtīgs 3-5mm</t>
  </si>
  <si>
    <r>
      <t>Eksponēts bloku mūris, a</t>
    </r>
    <r>
      <rPr>
        <strike/>
        <sz val="10"/>
        <color rgb="FFFF0000"/>
        <rFont val="Times New Roman"/>
        <family val="1"/>
      </rPr>
      <t>pstrādāts ar pretputekļu pārklājumu</t>
    </r>
    <r>
      <rPr>
        <strike/>
        <sz val="10"/>
        <rFont val="Times New Roman"/>
        <family val="1"/>
      </rPr>
      <t xml:space="preserve"> (ugunsreakcijas klase A1)</t>
    </r>
  </si>
  <si>
    <t>Daļēja apmetuma demontāža. Esoša apdare, kura ir pietiekoši stabila un nekrīt nost, saglabājama, attīrāma un eksponējama</t>
  </si>
  <si>
    <t>Siena starp telpām 001-22 un 001-3</t>
  </si>
  <si>
    <t xml:space="preserve"> 11.1</t>
  </si>
  <si>
    <t>Logu un durvju apmaļu apdare</t>
  </si>
  <si>
    <t>Logu apmales apdare kā esošajām ailām</t>
  </si>
  <si>
    <t>Durvju apmales apdare kā esošajām ailām</t>
  </si>
  <si>
    <t>1.4.1.</t>
  </si>
  <si>
    <r>
      <t xml:space="preserve">Epoksīda pārklājums </t>
    </r>
    <r>
      <rPr>
        <sz val="10"/>
        <color rgb="FFFF0000"/>
        <rFont val="Times New Roman"/>
        <family val="1"/>
        <charset val="186"/>
      </rPr>
      <t>(-Elastīgs epoksīda/PU grīdas slānis ar pretslīdes piedevām- R10 klase  ~3-5mm
 RAL-7045 (toni precizēt autoruzraudzības gaitā!) Piem.: Sika ComfortFloor PS-23)</t>
    </r>
  </si>
  <si>
    <r>
      <t>Ar epoksīda grīdas krāsu</t>
    </r>
    <r>
      <rPr>
        <sz val="10"/>
        <color rgb="FFFF0000"/>
        <rFont val="Times New Roman"/>
        <family val="1"/>
        <charset val="186"/>
      </rPr>
      <t xml:space="preserve"> (-Elastīgs epoksīda/PU grīdas slānis ar pretslīdes piedevām- R10 klase  ~3-5mm
 RAL-7045 (toni precizēt autoruzraudzības gaitā!) Piem.: Sika ComfortFloor PS-23)</t>
    </r>
    <r>
      <rPr>
        <sz val="10"/>
        <rFont val="Times New Roman"/>
        <family val="1"/>
        <charset val="186"/>
      </rPr>
      <t xml:space="preserve"> krāsots mitrumizturīgais saplāksnis uz koka nesošās grīdas konstrukcijas</t>
    </r>
  </si>
  <si>
    <r>
      <t xml:space="preserve">Komutācijas (datortīkla) skapis 19", </t>
    </r>
    <r>
      <rPr>
        <sz val="10"/>
        <color rgb="FFFF0000"/>
        <rFont val="Times New Roman"/>
        <family val="1"/>
        <charset val="186"/>
      </rPr>
      <t>i</t>
    </r>
    <r>
      <rPr>
        <sz val="10"/>
        <color rgb="FFFF0000"/>
        <rFont val="Times New Roman"/>
        <family val="1"/>
      </rPr>
      <t>etilpība – ne mazāka kā 22U</t>
    </r>
    <r>
      <rPr>
        <sz val="10"/>
        <rFont val="Times New Roman"/>
        <family val="1"/>
        <charset val="186"/>
      </rPr>
      <t xml:space="preserve"> (600x600x1082)</t>
    </r>
  </si>
  <si>
    <r>
      <t xml:space="preserve">Z/A 1-vietīga vājstrāvas rozete ar pārsegu (1xRJ45) CAT6U </t>
    </r>
    <r>
      <rPr>
        <sz val="10"/>
        <color rgb="FFFF0000"/>
        <rFont val="Times New Roman"/>
        <family val="1"/>
        <charset val="186"/>
      </rPr>
      <t>v</t>
    </r>
    <r>
      <rPr>
        <sz val="10"/>
        <color rgb="FFFF0000"/>
        <rFont val="Times New Roman"/>
        <family val="1"/>
      </rPr>
      <t xml:space="preserve">ai augstāka kategorija </t>
    </r>
    <r>
      <rPr>
        <sz val="10"/>
        <rFont val="Times New Roman"/>
        <family val="1"/>
        <charset val="186"/>
      </rPr>
      <t xml:space="preserve">/UTP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</si>
</sst>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2]\ * #,##0.00_-;\-[$€-2]\ * #,##0.00_-;_-[$€-2]\ * &quot;-&quot;??_-;_-@_-"/>
    <numFmt numFmtId="165" formatCode="_-&quot;Ls&quot;\ * #,##0.00_-;\-&quot;Ls&quot;\ * #,##0.00_-;_-&quot;Ls&quot;\ * &quot;-&quot;??_-;_-@_-"/>
    <numFmt numFmtId="166" formatCode="_-* #,##0.00&quot;р.&quot;_-;\-* #,##0.00&quot;р.&quot;_-;_-* &quot;-&quot;??&quot;р.&quot;_-;_-@_-"/>
    <numFmt numFmtId="167" formatCode="_-* #,##0.00_-;\-* #,##0.00_-;_-* \-??_-;_-@_-"/>
    <numFmt numFmtId="168" formatCode="_-* #,##0.00\ _L_s_-;\-* #,##0.00\ _L_s_-;_-* &quot;-&quot;??\ _L_s_-;_-@_-"/>
    <numFmt numFmtId="169" formatCode="_(* #,##0.00_);_(* \(#,##0.00\);_(* \-??_);_(@_)"/>
    <numFmt numFmtId="170" formatCode="0.0"/>
  </numFmts>
  <fonts count="51">
    <font>
      <sz val="11"/>
      <color theme="1"/>
      <name val="Calibri"/>
      <family val="2"/>
      <charset val="186"/>
      <scheme val="minor"/>
    </font>
    <font>
      <sz val="10"/>
      <name val="Times New Roman"/>
      <family val="1"/>
      <charset val="186"/>
    </font>
    <font>
      <b/>
      <i/>
      <sz val="12"/>
      <name val="Times New Roman"/>
      <family val="1"/>
      <charset val="186"/>
    </font>
    <font>
      <sz val="10"/>
      <name val="Arial"/>
      <family val="2"/>
      <charset val="204"/>
    </font>
    <font>
      <i/>
      <sz val="10"/>
      <name val="Times New Roman"/>
      <family val="1"/>
      <charset val="186"/>
    </font>
    <font>
      <b/>
      <i/>
      <sz val="10"/>
      <name val="Times New Roman"/>
      <family val="1"/>
      <charset val="186"/>
    </font>
    <font>
      <i/>
      <sz val="10"/>
      <color indexed="10"/>
      <name val="Times New Roman"/>
      <family val="1"/>
      <charset val="186"/>
    </font>
    <font>
      <sz val="10"/>
      <name val="Helv"/>
    </font>
    <font>
      <sz val="8"/>
      <name val="Times New Roman"/>
      <family val="1"/>
      <charset val="186"/>
    </font>
    <font>
      <b/>
      <sz val="9"/>
      <color indexed="81"/>
      <name val="Tahoma"/>
      <family val="2"/>
      <charset val="186"/>
    </font>
    <font>
      <b/>
      <sz val="10"/>
      <name val="Times New Roman"/>
      <family val="1"/>
      <charset val="186"/>
    </font>
    <font>
      <sz val="11"/>
      <color theme="1"/>
      <name val="Calibri"/>
      <family val="2"/>
      <charset val="186"/>
      <scheme val="minor"/>
    </font>
    <font>
      <sz val="11"/>
      <color rgb="FF006100"/>
      <name val="Calibri"/>
      <family val="2"/>
      <charset val="186"/>
      <scheme val="minor"/>
    </font>
    <font>
      <b/>
      <i/>
      <sz val="14"/>
      <name val="Times New Roman"/>
      <family val="1"/>
      <charset val="186"/>
    </font>
    <font>
      <sz val="10"/>
      <name val="Arial"/>
      <family val="2"/>
      <charset val="186"/>
    </font>
    <font>
      <i/>
      <sz val="9"/>
      <color indexed="81"/>
      <name val="Tahoma"/>
      <family val="2"/>
      <charset val="186"/>
    </font>
    <font>
      <sz val="11"/>
      <color theme="1"/>
      <name val="Calibri"/>
      <family val="2"/>
      <scheme val="minor"/>
    </font>
    <font>
      <i/>
      <sz val="12"/>
      <name val="Times New Roman"/>
      <family val="1"/>
      <charset val="186"/>
    </font>
    <font>
      <sz val="11"/>
      <name val="Times New Roman"/>
      <family val="1"/>
      <charset val="186"/>
    </font>
    <font>
      <b/>
      <sz val="11"/>
      <name val="Times New Roman"/>
      <family val="1"/>
      <charset val="186"/>
    </font>
    <font>
      <b/>
      <sz val="12"/>
      <name val="Times New Roman"/>
      <family val="1"/>
      <charset val="186"/>
    </font>
    <font>
      <b/>
      <i/>
      <sz val="10"/>
      <name val="Arial Narrow"/>
      <family val="2"/>
      <charset val="204"/>
    </font>
    <font>
      <sz val="10"/>
      <name val="Arial Narrow"/>
      <family val="2"/>
      <charset val="204"/>
    </font>
    <font>
      <i/>
      <sz val="10"/>
      <name val="Arial Narrow"/>
      <family val="2"/>
      <charset val="204"/>
    </font>
    <font>
      <sz val="10"/>
      <color indexed="8"/>
      <name val="Times New Roman"/>
      <family val="1"/>
      <charset val="186"/>
    </font>
    <font>
      <sz val="10"/>
      <name val="Arial Cyr"/>
      <charset val="186"/>
    </font>
    <font>
      <sz val="11"/>
      <color indexed="8"/>
      <name val="Calibri"/>
      <family val="2"/>
      <charset val="186"/>
    </font>
    <font>
      <sz val="10"/>
      <name val="MS Sans Serif"/>
      <family val="2"/>
      <charset val="186"/>
    </font>
    <font>
      <sz val="11"/>
      <color indexed="20"/>
      <name val="Calibri"/>
      <family val="2"/>
      <charset val="186"/>
    </font>
    <font>
      <sz val="11"/>
      <color indexed="17"/>
      <name val="Calibri"/>
      <family val="2"/>
      <charset val="186"/>
    </font>
    <font>
      <sz val="11"/>
      <color indexed="60"/>
      <name val="Calibri"/>
      <family val="2"/>
      <charset val="186"/>
    </font>
    <font>
      <u/>
      <sz val="10"/>
      <color indexed="12"/>
      <name val="Arial"/>
      <family val="2"/>
      <charset val="186"/>
    </font>
    <font>
      <sz val="10"/>
      <name val="Arial Cyr"/>
      <family val="2"/>
      <charset val="186"/>
    </font>
    <font>
      <sz val="10"/>
      <name val="Tahoma"/>
      <family val="2"/>
      <charset val="186"/>
    </font>
    <font>
      <u/>
      <sz val="10"/>
      <color theme="10"/>
      <name val="Arial Cyr"/>
      <charset val="186"/>
    </font>
    <font>
      <sz val="11"/>
      <color theme="1"/>
      <name val="Calibri"/>
      <family val="2"/>
      <charset val="204"/>
      <scheme val="minor"/>
    </font>
    <font>
      <i/>
      <sz val="8"/>
      <name val="Times New Roman"/>
      <family val="1"/>
      <charset val="186"/>
    </font>
    <font>
      <sz val="8"/>
      <color theme="0" tint="-0.499984740745262"/>
      <name val="Times New Roman"/>
      <family val="1"/>
      <charset val="186"/>
    </font>
    <font>
      <i/>
      <u/>
      <sz val="8"/>
      <name val="Times New Roman"/>
      <family val="1"/>
      <charset val="186"/>
    </font>
    <font>
      <sz val="9"/>
      <color indexed="81"/>
      <name val="Tahoma"/>
      <family val="2"/>
      <charset val="186"/>
    </font>
    <font>
      <i/>
      <sz val="9"/>
      <name val="Times New Roman"/>
      <family val="1"/>
      <charset val="186"/>
    </font>
    <font>
      <b/>
      <i/>
      <sz val="11"/>
      <name val="Times New Roman"/>
      <family val="1"/>
      <charset val="186"/>
    </font>
    <font>
      <strike/>
      <sz val="10"/>
      <name val="Times New Roman"/>
      <family val="1"/>
      <charset val="186"/>
    </font>
    <font>
      <sz val="8"/>
      <name val="Calibri"/>
      <family val="2"/>
      <charset val="186"/>
      <scheme val="minor"/>
    </font>
    <font>
      <b/>
      <strike/>
      <sz val="10"/>
      <name val="Times New Roman"/>
      <family val="1"/>
      <charset val="186"/>
    </font>
    <font>
      <sz val="10"/>
      <color rgb="FFFF0000"/>
      <name val="Times New Roman"/>
      <family val="1"/>
    </font>
    <font>
      <strike/>
      <sz val="10"/>
      <color rgb="FFFF0000"/>
      <name val="Times New Roman"/>
      <family val="1"/>
    </font>
    <font>
      <sz val="10"/>
      <name val="Times New Roman"/>
      <family val="1"/>
    </font>
    <font>
      <sz val="11"/>
      <color indexed="8"/>
      <name val="Calibri"/>
      <family val="2"/>
      <charset val="204"/>
    </font>
    <font>
      <sz val="10"/>
      <color rgb="FFFF0000"/>
      <name val="Times New Roman"/>
      <family val="1"/>
      <charset val="186"/>
    </font>
    <font>
      <strike/>
      <sz val="10"/>
      <name val="Times New Roman"/>
      <family val="1"/>
    </font>
  </fonts>
  <fills count="1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indexed="9"/>
        <bgColor indexed="64"/>
      </patternFill>
    </fill>
    <fill>
      <patternFill patternType="solid">
        <fgColor indexed="45"/>
        <bgColor indexed="29"/>
      </patternFill>
    </fill>
    <fill>
      <patternFill patternType="solid">
        <fgColor indexed="42"/>
        <bgColor indexed="27"/>
      </patternFill>
    </fill>
    <fill>
      <patternFill patternType="solid">
        <fgColor indexed="43"/>
        <bgColor indexed="26"/>
      </patternFill>
    </fill>
    <fill>
      <patternFill patternType="solid">
        <fgColor rgb="FFFFFFCC"/>
        <bgColor indexed="64"/>
      </patternFill>
    </fill>
    <fill>
      <patternFill patternType="solid">
        <fgColor rgb="FFFFFF00"/>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diagonal/>
    </border>
    <border>
      <left style="thin">
        <color theme="0" tint="-0.34998626667073579"/>
      </left>
      <right style="thin">
        <color theme="0" tint="-0.34998626667073579"/>
      </right>
      <top style="thin">
        <color indexed="64"/>
      </top>
      <bottom style="medium">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s>
  <cellStyleXfs count="57">
    <xf numFmtId="0" fontId="0" fillId="0" borderId="0"/>
    <xf numFmtId="0" fontId="3" fillId="0" borderId="0"/>
    <xf numFmtId="0" fontId="7" fillId="0" borderId="0"/>
    <xf numFmtId="9" fontId="11" fillId="0" borderId="0" applyFont="0" applyFill="0" applyBorder="0" applyAlignment="0" applyProtection="0"/>
    <xf numFmtId="0" fontId="12" fillId="4" borderId="0" applyNumberFormat="0" applyBorder="0" applyAlignment="0" applyProtection="0"/>
    <xf numFmtId="0" fontId="14" fillId="0" borderId="0"/>
    <xf numFmtId="0" fontId="14" fillId="0" borderId="0"/>
    <xf numFmtId="0" fontId="14" fillId="0" borderId="0">
      <alignment textRotation="90"/>
    </xf>
    <xf numFmtId="0" fontId="3" fillId="0" borderId="0"/>
    <xf numFmtId="0" fontId="16" fillId="0" borderId="0"/>
    <xf numFmtId="0" fontId="14" fillId="0" borderId="0"/>
    <xf numFmtId="0" fontId="14" fillId="0" borderId="0"/>
    <xf numFmtId="0" fontId="14" fillId="0" borderId="0"/>
    <xf numFmtId="0" fontId="25" fillId="0" borderId="0"/>
    <xf numFmtId="0" fontId="28" fillId="6" borderId="0" applyNumberFormat="0" applyBorder="0" applyAlignment="0" applyProtection="0"/>
    <xf numFmtId="43" fontId="25" fillId="0" borderId="0" applyFont="0" applyFill="0" applyBorder="0" applyAlignment="0" applyProtection="0"/>
    <xf numFmtId="169" fontId="3" fillId="0" borderId="0" applyFill="0" applyBorder="0" applyAlignment="0" applyProtection="0"/>
    <xf numFmtId="168" fontId="33" fillId="0" borderId="0" applyFont="0" applyFill="0" applyBorder="0" applyAlignment="0" applyProtection="0"/>
    <xf numFmtId="167" fontId="32" fillId="0" borderId="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0" fontId="26" fillId="0" borderId="0"/>
    <xf numFmtId="0" fontId="29" fillId="7" borderId="0" applyNumberFormat="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30" fillId="8" borderId="0" applyNumberFormat="0" applyBorder="0" applyAlignment="0" applyProtection="0"/>
    <xf numFmtId="0" fontId="11" fillId="0" borderId="0"/>
    <xf numFmtId="0" fontId="11" fillId="0" borderId="0"/>
    <xf numFmtId="0" fontId="3" fillId="0" borderId="0"/>
    <xf numFmtId="0" fontId="33" fillId="0" borderId="0"/>
    <xf numFmtId="0" fontId="14" fillId="0" borderId="0"/>
    <xf numFmtId="0" fontId="14" fillId="0" borderId="0"/>
    <xf numFmtId="0" fontId="3" fillId="0" borderId="0"/>
    <xf numFmtId="0" fontId="27" fillId="0" borderId="0"/>
    <xf numFmtId="0" fontId="26" fillId="0" borderId="0"/>
    <xf numFmtId="0" fontId="14" fillId="0" borderId="0"/>
    <xf numFmtId="0" fontId="3" fillId="0" borderId="0"/>
    <xf numFmtId="0" fontId="32" fillId="0" borderId="0"/>
    <xf numFmtId="0" fontId="35" fillId="0" borderId="0"/>
    <xf numFmtId="0" fontId="35" fillId="0" borderId="0"/>
    <xf numFmtId="0" fontId="14" fillId="0" borderId="0"/>
    <xf numFmtId="0" fontId="3" fillId="0" borderId="0"/>
    <xf numFmtId="0" fontId="7" fillId="0" borderId="0"/>
    <xf numFmtId="9" fontId="33" fillId="0" borderId="0" applyFont="0" applyFill="0" applyBorder="0" applyAlignment="0" applyProtection="0"/>
    <xf numFmtId="0" fontId="3" fillId="0" borderId="0"/>
    <xf numFmtId="0" fontId="14" fillId="0" borderId="0"/>
    <xf numFmtId="0" fontId="7" fillId="0" borderId="0"/>
    <xf numFmtId="0" fontId="14" fillId="0" borderId="0"/>
    <xf numFmtId="0" fontId="14" fillId="0" borderId="0"/>
    <xf numFmtId="0" fontId="14" fillId="0" borderId="0"/>
    <xf numFmtId="0" fontId="11" fillId="0" borderId="0"/>
    <xf numFmtId="0" fontId="14" fillId="0" borderId="0"/>
    <xf numFmtId="0" fontId="16" fillId="0" borderId="0"/>
    <xf numFmtId="0" fontId="48" fillId="0" borderId="0"/>
    <xf numFmtId="0" fontId="14" fillId="0" borderId="0"/>
  </cellStyleXfs>
  <cellXfs count="276">
    <xf numFmtId="0" fontId="0" fillId="0" borderId="0" xfId="0"/>
    <xf numFmtId="0" fontId="1" fillId="0" borderId="0" xfId="0" applyFont="1" applyAlignment="1" applyProtection="1">
      <alignment horizontal="center"/>
      <protection locked="0"/>
    </xf>
    <xf numFmtId="0" fontId="1" fillId="0" borderId="0" xfId="0" applyFont="1" applyProtection="1">
      <protection locked="0"/>
    </xf>
    <xf numFmtId="0" fontId="1" fillId="0" borderId="0" xfId="0" applyFont="1" applyAlignment="1" applyProtection="1">
      <alignment vertical="center"/>
      <protection locked="0"/>
    </xf>
    <xf numFmtId="0" fontId="5" fillId="0" borderId="0" xfId="1" applyFont="1" applyProtection="1">
      <protection locked="0"/>
    </xf>
    <xf numFmtId="1" fontId="5" fillId="0" borderId="0" xfId="1" applyNumberFormat="1" applyFont="1" applyProtection="1">
      <protection locked="0"/>
    </xf>
    <xf numFmtId="0" fontId="4" fillId="2" borderId="0" xfId="0" applyFont="1" applyFill="1" applyProtection="1">
      <protection locked="0"/>
    </xf>
    <xf numFmtId="0" fontId="1" fillId="2" borderId="0" xfId="0" applyFont="1" applyFill="1" applyProtection="1">
      <protection locked="0"/>
    </xf>
    <xf numFmtId="0" fontId="1" fillId="0" borderId="0" xfId="4" applyFont="1" applyFill="1" applyAlignment="1" applyProtection="1">
      <alignment horizontal="center"/>
      <protection locked="0"/>
    </xf>
    <xf numFmtId="0" fontId="4" fillId="0" borderId="0" xfId="1" applyFont="1" applyAlignment="1" applyProtection="1">
      <alignment horizontal="right" vertical="center" wrapText="1"/>
      <protection locked="0"/>
    </xf>
    <xf numFmtId="0" fontId="1" fillId="0" borderId="0" xfId="1" applyFont="1" applyAlignment="1" applyProtection="1">
      <alignment horizontal="center" vertical="center" wrapText="1"/>
      <protection locked="0"/>
    </xf>
    <xf numFmtId="2" fontId="1" fillId="0" borderId="0" xfId="1" applyNumberFormat="1" applyFont="1" applyAlignment="1" applyProtection="1">
      <alignment horizontal="center" vertical="center" wrapText="1"/>
      <protection locked="0"/>
    </xf>
    <xf numFmtId="0" fontId="5" fillId="0" borderId="0" xfId="1" applyFont="1" applyAlignment="1" applyProtection="1">
      <alignment horizontal="right" vertical="center" wrapText="1"/>
      <protection locked="0"/>
    </xf>
    <xf numFmtId="0" fontId="5" fillId="0" borderId="0" xfId="1" applyFont="1" applyAlignment="1" applyProtection="1">
      <alignment horizontal="right" vertical="center"/>
      <protection locked="0"/>
    </xf>
    <xf numFmtId="43" fontId="5" fillId="0" borderId="0" xfId="1" applyNumberFormat="1" applyFont="1" applyAlignment="1" applyProtection="1">
      <alignment horizontal="center" vertical="center" wrapText="1"/>
      <protection locked="0"/>
    </xf>
    <xf numFmtId="0" fontId="1" fillId="2" borderId="0" xfId="0" applyFont="1" applyFill="1" applyAlignment="1" applyProtection="1">
      <alignment vertical="center" wrapText="1"/>
      <protection locked="0"/>
    </xf>
    <xf numFmtId="43" fontId="1" fillId="3" borderId="3" xfId="0" applyNumberFormat="1" applyFont="1" applyFill="1" applyBorder="1" applyAlignment="1" applyProtection="1">
      <alignment horizontal="center" vertical="center"/>
      <protection locked="0"/>
    </xf>
    <xf numFmtId="43" fontId="1" fillId="2" borderId="3" xfId="0" applyNumberFormat="1"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0" borderId="0" xfId="0"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5" fillId="2" borderId="0" xfId="1" applyFont="1" applyFill="1" applyAlignment="1" applyProtection="1">
      <alignment horizontal="center" vertical="center"/>
      <protection locked="0"/>
    </xf>
    <xf numFmtId="0" fontId="1" fillId="2" borderId="0" xfId="0" applyFont="1" applyFill="1" applyAlignment="1" applyProtection="1">
      <alignment horizontal="left" wrapText="1"/>
      <protection locked="0"/>
    </xf>
    <xf numFmtId="1" fontId="4" fillId="0" borderId="0" xfId="1" applyNumberFormat="1" applyFont="1" applyAlignment="1" applyProtection="1">
      <alignment vertical="top" wrapText="1"/>
      <protection locked="0"/>
    </xf>
    <xf numFmtId="0" fontId="4" fillId="0" borderId="0" xfId="1" applyFont="1" applyAlignment="1" applyProtection="1">
      <alignment vertical="center" wrapText="1"/>
      <protection locked="0"/>
    </xf>
    <xf numFmtId="0" fontId="1" fillId="2" borderId="0" xfId="0" applyFont="1" applyFill="1" applyAlignment="1" applyProtection="1">
      <alignment wrapText="1"/>
      <protection locked="0"/>
    </xf>
    <xf numFmtId="0" fontId="5" fillId="2" borderId="0" xfId="1" applyFont="1" applyFill="1" applyAlignment="1" applyProtection="1">
      <alignment vertical="center"/>
      <protection locked="0"/>
    </xf>
    <xf numFmtId="0" fontId="4" fillId="0" borderId="0" xfId="1" applyFont="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0" xfId="0" applyFont="1" applyFill="1" applyAlignment="1" applyProtection="1">
      <alignment horizontal="center" wrapText="1"/>
      <protection locked="0"/>
    </xf>
    <xf numFmtId="0" fontId="2" fillId="0" borderId="0" xfId="1" applyFont="1" applyAlignment="1" applyProtection="1">
      <alignment vertical="center"/>
      <protection locked="0"/>
    </xf>
    <xf numFmtId="0" fontId="2" fillId="0" borderId="0" xfId="1" applyFont="1" applyAlignment="1" applyProtection="1">
      <alignment horizontal="left" vertical="center"/>
      <protection locked="0"/>
    </xf>
    <xf numFmtId="0" fontId="2" fillId="2" borderId="0" xfId="1" applyFont="1" applyFill="1" applyAlignment="1" applyProtection="1">
      <alignment horizontal="left" vertical="center"/>
      <protection locked="0"/>
    </xf>
    <xf numFmtId="0" fontId="10" fillId="2" borderId="0" xfId="0" applyFont="1" applyFill="1" applyAlignment="1" applyProtection="1">
      <alignment horizontal="right" vertical="center" wrapText="1"/>
      <protection locked="0"/>
    </xf>
    <xf numFmtId="2" fontId="10" fillId="2" borderId="0" xfId="0" applyNumberFormat="1" applyFont="1" applyFill="1" applyAlignment="1" applyProtection="1">
      <alignment horizontal="center" vertical="center" wrapText="1"/>
      <protection locked="0"/>
    </xf>
    <xf numFmtId="2" fontId="20" fillId="2" borderId="13" xfId="0" applyNumberFormat="1" applyFont="1" applyFill="1" applyBorder="1" applyAlignment="1" applyProtection="1">
      <alignment horizontal="center" vertical="center" wrapText="1"/>
      <protection locked="0"/>
    </xf>
    <xf numFmtId="0" fontId="1" fillId="0" borderId="0" xfId="4" applyFont="1" applyFill="1" applyBorder="1" applyProtection="1">
      <protection locked="0"/>
    </xf>
    <xf numFmtId="0" fontId="1" fillId="0" borderId="0" xfId="4" applyFont="1" applyFill="1" applyBorder="1" applyAlignment="1" applyProtection="1">
      <alignment horizontal="center"/>
      <protection locked="0"/>
    </xf>
    <xf numFmtId="0" fontId="5" fillId="2" borderId="0" xfId="0" applyFont="1" applyFill="1" applyAlignment="1" applyProtection="1">
      <alignment horizontal="right"/>
      <protection locked="0"/>
    </xf>
    <xf numFmtId="0" fontId="4" fillId="0" borderId="0" xfId="0"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Alignment="1" applyProtection="1">
      <alignment horizontal="right"/>
      <protection locked="0"/>
    </xf>
    <xf numFmtId="4" fontId="5" fillId="0" borderId="0" xfId="0" applyNumberFormat="1" applyFont="1" applyAlignment="1" applyProtection="1">
      <alignment horizontal="right"/>
      <protection locked="0"/>
    </xf>
    <xf numFmtId="164" fontId="5" fillId="0" borderId="0" xfId="0" applyNumberFormat="1" applyFont="1" applyAlignment="1" applyProtection="1">
      <alignment horizontal="center" vertical="center"/>
      <protection locked="0"/>
    </xf>
    <xf numFmtId="4" fontId="5" fillId="2" borderId="0" xfId="0" applyNumberFormat="1" applyFont="1" applyFill="1" applyAlignment="1" applyProtection="1">
      <alignment horizontal="right"/>
      <protection locked="0"/>
    </xf>
    <xf numFmtId="49" fontId="6" fillId="2" borderId="0" xfId="0" applyNumberFormat="1" applyFont="1" applyFill="1" applyProtection="1">
      <protection locked="0"/>
    </xf>
    <xf numFmtId="0" fontId="8" fillId="2" borderId="0" xfId="2" applyFont="1" applyFill="1" applyAlignment="1" applyProtection="1">
      <alignment vertical="center"/>
      <protection locked="0"/>
    </xf>
    <xf numFmtId="14" fontId="1" fillId="0" borderId="0" xfId="0" applyNumberFormat="1" applyFont="1" applyProtection="1">
      <protection locked="0"/>
    </xf>
    <xf numFmtId="49" fontId="5" fillId="2" borderId="0" xfId="0" applyNumberFormat="1" applyFont="1" applyFill="1" applyAlignment="1" applyProtection="1">
      <alignment horizontal="right"/>
      <protection locked="0"/>
    </xf>
    <xf numFmtId="0" fontId="4" fillId="0" borderId="0" xfId="0" applyFont="1" applyAlignment="1" applyProtection="1">
      <alignment horizontal="left"/>
      <protection locked="0"/>
    </xf>
    <xf numFmtId="16" fontId="4" fillId="0" borderId="0" xfId="0" applyNumberFormat="1" applyFont="1" applyAlignment="1" applyProtection="1">
      <alignment horizontal="center"/>
      <protection locked="0"/>
    </xf>
    <xf numFmtId="10" fontId="5" fillId="3" borderId="9" xfId="3" applyNumberFormat="1" applyFont="1" applyFill="1" applyBorder="1" applyAlignment="1" applyProtection="1">
      <alignment horizontal="center" vertical="center"/>
      <protection locked="0"/>
    </xf>
    <xf numFmtId="10" fontId="5" fillId="3" borderId="3" xfId="3" applyNumberFormat="1" applyFont="1" applyFill="1" applyBorder="1" applyAlignment="1" applyProtection="1">
      <alignment horizontal="center" vertical="center"/>
      <protection locked="0"/>
    </xf>
    <xf numFmtId="49" fontId="6" fillId="0" borderId="0" xfId="0" applyNumberFormat="1" applyFont="1" applyProtection="1">
      <protection locked="0"/>
    </xf>
    <xf numFmtId="0" fontId="13" fillId="2" borderId="0" xfId="0" applyFont="1" applyFill="1" applyAlignment="1" applyProtection="1">
      <alignment vertical="center"/>
      <protection locked="0"/>
    </xf>
    <xf numFmtId="0" fontId="1" fillId="0" borderId="0" xfId="0" applyFont="1" applyAlignment="1" applyProtection="1">
      <alignment horizontal="right" vertical="top" wrapText="1"/>
      <protection locked="0"/>
    </xf>
    <xf numFmtId="1" fontId="4" fillId="0" borderId="0" xfId="1" applyNumberFormat="1" applyFont="1" applyAlignment="1" applyProtection="1">
      <alignment vertical="top"/>
      <protection locked="0"/>
    </xf>
    <xf numFmtId="1" fontId="4" fillId="0" borderId="0" xfId="1" applyNumberFormat="1" applyFont="1" applyAlignment="1" applyProtection="1">
      <alignment horizontal="left" vertical="top"/>
      <protection locked="0"/>
    </xf>
    <xf numFmtId="1" fontId="4" fillId="0" borderId="0" xfId="1" applyNumberFormat="1" applyFont="1" applyAlignment="1" applyProtection="1">
      <alignment horizontal="center" vertical="center"/>
      <protection locked="0"/>
    </xf>
    <xf numFmtId="1" fontId="4" fillId="0" borderId="0" xfId="1" applyNumberFormat="1" applyFont="1" applyAlignment="1" applyProtection="1">
      <alignment horizontal="center" vertical="top"/>
      <protection locked="0"/>
    </xf>
    <xf numFmtId="0" fontId="4" fillId="3" borderId="0" xfId="0" applyFont="1" applyFill="1" applyAlignment="1" applyProtection="1">
      <alignment horizontal="left" vertical="center"/>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right" vertical="top"/>
      <protection locked="0"/>
    </xf>
    <xf numFmtId="0" fontId="1" fillId="0" borderId="0" xfId="0" applyFont="1" applyAlignment="1" applyProtection="1">
      <alignment horizontal="right" wrapText="1"/>
      <protection locked="0"/>
    </xf>
    <xf numFmtId="0" fontId="36" fillId="0" borderId="0" xfId="0" applyFont="1" applyAlignment="1" applyProtection="1">
      <alignment horizontal="right" vertical="top"/>
      <protection locked="0"/>
    </xf>
    <xf numFmtId="0" fontId="37" fillId="0" borderId="0" xfId="0" applyFont="1" applyAlignment="1" applyProtection="1">
      <alignment horizontal="right" vertical="top" wrapText="1"/>
      <protection locked="0"/>
    </xf>
    <xf numFmtId="2" fontId="5" fillId="2" borderId="0" xfId="0" applyNumberFormat="1" applyFont="1" applyFill="1" applyAlignment="1" applyProtection="1">
      <alignment horizontal="right"/>
      <protection locked="0"/>
    </xf>
    <xf numFmtId="0" fontId="4" fillId="0" borderId="0" xfId="0" applyFont="1" applyAlignment="1" applyProtection="1">
      <alignment horizontal="left" vertical="center"/>
      <protection locked="0"/>
    </xf>
    <xf numFmtId="0" fontId="5" fillId="2" borderId="0" xfId="0" applyFont="1" applyFill="1" applyAlignment="1" applyProtection="1">
      <alignment vertical="center"/>
      <protection locked="0"/>
    </xf>
    <xf numFmtId="0" fontId="5" fillId="0" borderId="0" xfId="4" applyFont="1" applyFill="1" applyAlignment="1" applyProtection="1">
      <alignment horizontal="left"/>
      <protection locked="0"/>
    </xf>
    <xf numFmtId="1" fontId="2" fillId="0" borderId="0" xfId="1" applyNumberFormat="1" applyFont="1" applyAlignment="1" applyProtection="1">
      <alignment vertical="center"/>
      <protection locked="0"/>
    </xf>
    <xf numFmtId="0" fontId="1" fillId="2" borderId="3" xfId="0" applyFont="1" applyFill="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2" fillId="2" borderId="0" xfId="1" applyFont="1" applyFill="1" applyAlignment="1" applyProtection="1">
      <alignment vertical="center"/>
      <protection locked="0"/>
    </xf>
    <xf numFmtId="0" fontId="0" fillId="0" borderId="0" xfId="0" applyProtection="1">
      <protection locked="0"/>
    </xf>
    <xf numFmtId="0" fontId="5" fillId="0" borderId="0" xfId="1" applyFont="1" applyAlignment="1" applyProtection="1">
      <alignment vertical="center"/>
      <protection locked="0"/>
    </xf>
    <xf numFmtId="0" fontId="23" fillId="0" borderId="0" xfId="1" applyFont="1" applyAlignment="1" applyProtection="1">
      <alignment horizontal="center" vertical="center"/>
      <protection locked="0"/>
    </xf>
    <xf numFmtId="0" fontId="21" fillId="0" borderId="0" xfId="1" applyFont="1" applyAlignment="1" applyProtection="1">
      <alignment horizontal="center" vertical="center"/>
      <protection locked="0"/>
    </xf>
    <xf numFmtId="4" fontId="21" fillId="0" borderId="0" xfId="1" applyNumberFormat="1" applyFont="1" applyAlignment="1" applyProtection="1">
      <alignment horizontal="center" vertical="center"/>
      <protection locked="0"/>
    </xf>
    <xf numFmtId="0" fontId="22" fillId="0" borderId="0" xfId="0" applyFont="1" applyProtection="1">
      <protection locked="0"/>
    </xf>
    <xf numFmtId="0" fontId="5" fillId="0" borderId="3" xfId="0" applyFont="1" applyBorder="1" applyAlignment="1" applyProtection="1">
      <alignment horizontal="center" vertical="center" wrapText="1"/>
      <protection locked="0"/>
    </xf>
    <xf numFmtId="0" fontId="1" fillId="2" borderId="3" xfId="0" applyFont="1" applyFill="1" applyBorder="1" applyAlignment="1" applyProtection="1">
      <alignment horizontal="center" vertical="center"/>
      <protection locked="0"/>
    </xf>
    <xf numFmtId="1" fontId="24" fillId="0" borderId="3" xfId="0" applyNumberFormat="1" applyFont="1" applyBorder="1" applyAlignment="1" applyProtection="1">
      <alignment horizontal="center" vertical="center"/>
      <protection locked="0"/>
    </xf>
    <xf numFmtId="2" fontId="24" fillId="0" borderId="3" xfId="0" applyNumberFormat="1" applyFont="1" applyBorder="1" applyAlignment="1" applyProtection="1">
      <alignment horizontal="center" vertical="center"/>
      <protection locked="0"/>
    </xf>
    <xf numFmtId="4" fontId="10" fillId="5" borderId="13" xfId="2" applyNumberFormat="1" applyFont="1" applyFill="1" applyBorder="1" applyAlignment="1" applyProtection="1">
      <alignment horizontal="center" vertical="center"/>
      <protection locked="0"/>
    </xf>
    <xf numFmtId="4" fontId="10" fillId="5" borderId="9" xfId="2" applyNumberFormat="1" applyFont="1" applyFill="1" applyBorder="1" applyAlignment="1" applyProtection="1">
      <alignment vertical="center"/>
      <protection locked="0"/>
    </xf>
    <xf numFmtId="0" fontId="1" fillId="0" borderId="0" xfId="2" applyFont="1" applyAlignment="1" applyProtection="1">
      <alignment vertical="center"/>
      <protection locked="0"/>
    </xf>
    <xf numFmtId="4" fontId="10" fillId="5" borderId="3" xfId="2" applyNumberFormat="1" applyFont="1" applyFill="1" applyBorder="1" applyAlignment="1" applyProtection="1">
      <alignment vertical="center"/>
      <protection locked="0"/>
    </xf>
    <xf numFmtId="164" fontId="10" fillId="5" borderId="6" xfId="0" applyNumberFormat="1" applyFont="1" applyFill="1" applyBorder="1" applyAlignment="1" applyProtection="1">
      <alignment horizontal="center" vertical="center"/>
      <protection locked="0"/>
    </xf>
    <xf numFmtId="4" fontId="5" fillId="5" borderId="0" xfId="0" applyNumberFormat="1" applyFont="1" applyFill="1" applyProtection="1">
      <protection locked="0"/>
    </xf>
    <xf numFmtId="1" fontId="2" fillId="0" borderId="0" xfId="0" applyNumberFormat="1" applyFont="1" applyAlignment="1" applyProtection="1">
      <alignment horizontal="center"/>
      <protection locked="0"/>
    </xf>
    <xf numFmtId="0" fontId="4" fillId="0" borderId="0" xfId="0" applyFont="1" applyProtection="1">
      <protection locked="0"/>
    </xf>
    <xf numFmtId="0" fontId="2" fillId="0" borderId="0" xfId="1" applyFont="1" applyAlignment="1" applyProtection="1">
      <alignment vertical="center" wrapText="1"/>
      <protection locked="0"/>
    </xf>
    <xf numFmtId="1" fontId="2" fillId="0" borderId="0" xfId="1" applyNumberFormat="1" applyFont="1" applyAlignment="1" applyProtection="1">
      <alignment vertical="center" wrapText="1"/>
      <protection locked="0"/>
    </xf>
    <xf numFmtId="0" fontId="5" fillId="0" borderId="17" xfId="1" applyFont="1" applyBorder="1" applyAlignment="1" applyProtection="1">
      <alignment vertical="center"/>
      <protection locked="0"/>
    </xf>
    <xf numFmtId="0" fontId="23" fillId="5" borderId="0" xfId="0" applyFont="1" applyFill="1" applyProtection="1">
      <protection locked="0"/>
    </xf>
    <xf numFmtId="0" fontId="4" fillId="5" borderId="0" xfId="0" applyFont="1" applyFill="1" applyProtection="1">
      <protection locked="0"/>
    </xf>
    <xf numFmtId="0" fontId="8" fillId="2" borderId="0" xfId="2" applyFont="1" applyFill="1" applyAlignment="1" applyProtection="1">
      <alignment horizontal="center" vertical="center"/>
      <protection locked="0"/>
    </xf>
    <xf numFmtId="0" fontId="18" fillId="0" borderId="0" xfId="0" applyFont="1" applyAlignment="1" applyProtection="1">
      <alignment vertical="top" wrapText="1"/>
      <protection locked="0"/>
    </xf>
    <xf numFmtId="10" fontId="18" fillId="0" borderId="0" xfId="3" applyNumberFormat="1" applyFont="1" applyFill="1" applyBorder="1" applyAlignment="1" applyProtection="1">
      <alignment horizontal="center" vertical="center" wrapText="1"/>
      <protection locked="0"/>
    </xf>
    <xf numFmtId="2" fontId="18" fillId="0" borderId="0" xfId="0" applyNumberFormat="1" applyFont="1" applyAlignment="1" applyProtection="1">
      <alignment horizontal="center" vertical="center" wrapText="1"/>
      <protection locked="0"/>
    </xf>
    <xf numFmtId="0" fontId="19" fillId="0" borderId="0" xfId="0" applyFont="1" applyAlignment="1" applyProtection="1">
      <alignment vertical="center" wrapText="1"/>
      <protection locked="0"/>
    </xf>
    <xf numFmtId="2" fontId="19" fillId="0" borderId="0" xfId="0" applyNumberFormat="1" applyFont="1" applyAlignment="1" applyProtection="1">
      <alignment horizontal="center" vertical="center" wrapText="1"/>
      <protection locked="0"/>
    </xf>
    <xf numFmtId="4" fontId="40" fillId="3" borderId="3" xfId="2" applyNumberFormat="1" applyFont="1" applyFill="1" applyBorder="1" applyAlignment="1" applyProtection="1">
      <alignment vertical="center"/>
      <protection locked="0"/>
    </xf>
    <xf numFmtId="10" fontId="40" fillId="3" borderId="9" xfId="3" applyNumberFormat="1" applyFont="1" applyFill="1" applyBorder="1" applyAlignment="1" applyProtection="1">
      <alignment horizontal="center" vertical="center"/>
      <protection locked="0"/>
    </xf>
    <xf numFmtId="0" fontId="2" fillId="0" borderId="0" xfId="0" applyFont="1" applyAlignment="1" applyProtection="1">
      <alignment horizontal="right" wrapText="1"/>
      <protection locked="0"/>
    </xf>
    <xf numFmtId="0" fontId="23" fillId="0" borderId="0" xfId="1" applyFont="1" applyAlignment="1" applyProtection="1">
      <alignment horizontal="left" vertical="center"/>
      <protection locked="0"/>
    </xf>
    <xf numFmtId="164" fontId="5" fillId="0" borderId="3" xfId="0" applyNumberFormat="1" applyFont="1" applyBorder="1" applyAlignment="1" applyProtection="1">
      <alignment horizontal="center" vertical="center"/>
      <protection locked="0"/>
    </xf>
    <xf numFmtId="4" fontId="41" fillId="0" borderId="3" xfId="0" applyNumberFormat="1" applyFont="1" applyBorder="1" applyAlignment="1" applyProtection="1">
      <alignment horizontal="center" vertical="center"/>
      <protection locked="0"/>
    </xf>
    <xf numFmtId="16" fontId="4" fillId="0" borderId="3"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left" vertical="center" wrapText="1"/>
      <protection locked="0"/>
    </xf>
    <xf numFmtId="0" fontId="13" fillId="2" borderId="14" xfId="0" applyFont="1" applyFill="1" applyBorder="1" applyAlignment="1" applyProtection="1">
      <alignment horizontal="centerContinuous" vertical="center"/>
      <protection locked="0"/>
    </xf>
    <xf numFmtId="0" fontId="5" fillId="2" borderId="14" xfId="0" applyFont="1" applyFill="1" applyBorder="1" applyAlignment="1" applyProtection="1">
      <alignment horizontal="centerContinuous" vertical="center"/>
      <protection locked="0"/>
    </xf>
    <xf numFmtId="1" fontId="4" fillId="0" borderId="15" xfId="1" applyNumberFormat="1" applyFont="1" applyBorder="1" applyAlignment="1" applyProtection="1">
      <alignment horizontal="centerContinuous" vertical="top"/>
      <protection locked="0"/>
    </xf>
    <xf numFmtId="1" fontId="4" fillId="0" borderId="15" xfId="1" applyNumberFormat="1" applyFont="1" applyBorder="1" applyAlignment="1" applyProtection="1">
      <alignment horizontal="centerContinuous" vertical="center"/>
      <protection locked="0"/>
    </xf>
    <xf numFmtId="1" fontId="4" fillId="0" borderId="0" xfId="1" applyNumberFormat="1" applyFont="1" applyAlignment="1" applyProtection="1">
      <alignment horizontal="centerContinuous" vertical="top" wrapText="1"/>
      <protection locked="0"/>
    </xf>
    <xf numFmtId="14" fontId="5" fillId="3" borderId="0" xfId="0" applyNumberFormat="1" applyFont="1" applyFill="1" applyAlignment="1" applyProtection="1">
      <alignment horizontal="left" vertical="center"/>
      <protection locked="0"/>
    </xf>
    <xf numFmtId="14" fontId="5" fillId="0" borderId="0" xfId="0" applyNumberFormat="1" applyFont="1" applyAlignment="1" applyProtection="1">
      <alignment horizontal="left" vertical="center"/>
      <protection locked="0"/>
    </xf>
    <xf numFmtId="0" fontId="1" fillId="0" borderId="16" xfId="0" applyFont="1" applyBorder="1" applyAlignment="1">
      <alignment horizontal="center" vertical="center" wrapText="1"/>
    </xf>
    <xf numFmtId="2" fontId="1" fillId="0" borderId="16" xfId="0" applyNumberFormat="1" applyFont="1" applyBorder="1" applyAlignment="1">
      <alignment horizontal="center" vertical="center" wrapText="1"/>
    </xf>
    <xf numFmtId="0" fontId="1" fillId="0" borderId="3" xfId="33" applyFont="1" applyBorder="1" applyAlignment="1">
      <alignment horizontal="left" vertical="center" wrapText="1"/>
    </xf>
    <xf numFmtId="0" fontId="1" fillId="0" borderId="3" xfId="33" applyFont="1" applyBorder="1" applyAlignment="1">
      <alignment horizontal="center" vertical="center"/>
    </xf>
    <xf numFmtId="2" fontId="1" fillId="0" borderId="3" xfId="33" applyNumberFormat="1" applyFont="1" applyBorder="1" applyAlignment="1">
      <alignment horizontal="center" vertical="center"/>
    </xf>
    <xf numFmtId="16" fontId="24" fillId="0" borderId="3" xfId="0"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0" fontId="1" fillId="9" borderId="3" xfId="33" applyFont="1" applyFill="1" applyBorder="1" applyAlignment="1">
      <alignment horizontal="center" vertical="center"/>
    </xf>
    <xf numFmtId="43" fontId="1" fillId="9" borderId="3" xfId="0" applyNumberFormat="1" applyFont="1" applyFill="1" applyBorder="1" applyAlignment="1" applyProtection="1">
      <alignment horizontal="center" vertical="center"/>
      <protection locked="0"/>
    </xf>
    <xf numFmtId="0" fontId="10" fillId="9" borderId="16" xfId="0" applyFont="1" applyFill="1" applyBorder="1" applyAlignment="1">
      <alignment horizontal="center" vertical="center" wrapText="1"/>
    </xf>
    <xf numFmtId="2" fontId="10" fillId="9" borderId="16" xfId="0" applyNumberFormat="1" applyFont="1" applyFill="1" applyBorder="1" applyAlignment="1">
      <alignment horizontal="center" vertical="center" wrapText="1"/>
    </xf>
    <xf numFmtId="0" fontId="10" fillId="9" borderId="3" xfId="33" applyFont="1" applyFill="1" applyBorder="1" applyAlignment="1">
      <alignment horizontal="left" vertical="center" wrapText="1"/>
    </xf>
    <xf numFmtId="170" fontId="1" fillId="0" borderId="3" xfId="33" applyNumberFormat="1" applyFont="1" applyBorder="1" applyAlignment="1">
      <alignment horizontal="center" vertical="center"/>
    </xf>
    <xf numFmtId="0" fontId="1" fillId="9" borderId="3" xfId="0" applyFont="1" applyFill="1" applyBorder="1" applyAlignment="1" applyProtection="1">
      <alignment horizontal="center" vertical="center"/>
      <protection locked="0"/>
    </xf>
    <xf numFmtId="16" fontId="24" fillId="9" borderId="3" xfId="0" applyNumberFormat="1" applyFont="1" applyFill="1" applyBorder="1" applyAlignment="1" applyProtection="1">
      <alignment horizontal="center" vertical="center"/>
      <protection locked="0"/>
    </xf>
    <xf numFmtId="2" fontId="24" fillId="9" borderId="3" xfId="0" applyNumberFormat="1" applyFont="1" applyFill="1" applyBorder="1" applyAlignment="1" applyProtection="1">
      <alignment horizontal="center" vertical="center"/>
      <protection locked="0"/>
    </xf>
    <xf numFmtId="1" fontId="24" fillId="9" borderId="3" xfId="0" applyNumberFormat="1" applyFont="1" applyFill="1" applyBorder="1" applyAlignment="1" applyProtection="1">
      <alignment horizontal="center" vertical="center"/>
      <protection locked="0"/>
    </xf>
    <xf numFmtId="0" fontId="1" fillId="0" borderId="10" xfId="33" applyFont="1" applyBorder="1" applyAlignment="1">
      <alignment horizontal="left" vertical="center" wrapText="1"/>
    </xf>
    <xf numFmtId="0" fontId="10" fillId="9" borderId="10" xfId="33" applyFont="1" applyFill="1" applyBorder="1" applyAlignment="1">
      <alignment horizontal="left" vertical="center" wrapText="1"/>
    </xf>
    <xf numFmtId="0" fontId="1" fillId="9" borderId="25" xfId="33" applyFont="1" applyFill="1" applyBorder="1" applyAlignment="1">
      <alignment horizontal="left" vertical="center" wrapText="1"/>
    </xf>
    <xf numFmtId="0" fontId="1" fillId="9" borderId="19" xfId="33" applyFont="1" applyFill="1" applyBorder="1" applyAlignment="1">
      <alignment horizontal="left" vertical="center" wrapText="1"/>
    </xf>
    <xf numFmtId="0" fontId="4" fillId="0" borderId="25" xfId="33" applyFont="1" applyBorder="1" applyAlignment="1">
      <alignment horizontal="left" vertical="center" wrapText="1"/>
    </xf>
    <xf numFmtId="0" fontId="4" fillId="0" borderId="19" xfId="33" applyFont="1" applyBorder="1" applyAlignment="1">
      <alignment horizontal="left" vertical="center" wrapText="1"/>
    </xf>
    <xf numFmtId="0" fontId="4" fillId="9" borderId="25" xfId="33" applyFont="1" applyFill="1" applyBorder="1" applyAlignment="1">
      <alignment horizontal="left" vertical="center" wrapText="1"/>
    </xf>
    <xf numFmtId="0" fontId="4" fillId="9" borderId="19" xfId="33" applyFont="1" applyFill="1" applyBorder="1" applyAlignment="1">
      <alignment horizontal="left" vertical="center" wrapText="1"/>
    </xf>
    <xf numFmtId="0" fontId="4" fillId="0" borderId="24" xfId="33" applyFont="1" applyBorder="1" applyAlignment="1">
      <alignment horizontal="left" vertical="center" wrapText="1"/>
    </xf>
    <xf numFmtId="0" fontId="2" fillId="0" borderId="0" xfId="0" applyFont="1" applyAlignment="1" applyProtection="1">
      <alignment horizontal="right"/>
      <protection locked="0"/>
    </xf>
    <xf numFmtId="0" fontId="4" fillId="0" borderId="26" xfId="33" applyFont="1" applyBorder="1" applyAlignment="1">
      <alignment horizontal="left" vertical="center" wrapText="1"/>
    </xf>
    <xf numFmtId="0" fontId="4" fillId="9" borderId="26" xfId="33" applyFont="1" applyFill="1" applyBorder="1" applyAlignment="1">
      <alignment horizontal="left" vertical="center" wrapText="1"/>
    </xf>
    <xf numFmtId="2" fontId="1" fillId="0" borderId="3" xfId="0" applyNumberFormat="1" applyFont="1" applyBorder="1" applyAlignment="1" applyProtection="1">
      <alignment horizontal="center" vertical="center"/>
      <protection locked="0"/>
    </xf>
    <xf numFmtId="0" fontId="1" fillId="2" borderId="0" xfId="0" applyFont="1" applyFill="1" applyAlignment="1" applyProtection="1">
      <alignment horizontal="left" vertical="center"/>
      <protection locked="0"/>
    </xf>
    <xf numFmtId="0" fontId="41" fillId="2" borderId="14" xfId="0" applyFont="1" applyFill="1" applyBorder="1" applyAlignment="1" applyProtection="1">
      <alignment horizontal="centerContinuous" vertical="center" wrapText="1"/>
      <protection locked="0"/>
    </xf>
    <xf numFmtId="0" fontId="13" fillId="2" borderId="14" xfId="0" applyFont="1" applyFill="1" applyBorder="1" applyAlignment="1" applyProtection="1">
      <alignment horizontal="centerContinuous" vertical="center" wrapText="1"/>
      <protection locked="0"/>
    </xf>
    <xf numFmtId="0" fontId="42" fillId="10" borderId="16" xfId="0" applyFont="1" applyFill="1" applyBorder="1" applyAlignment="1">
      <alignment horizontal="center" vertical="center" wrapText="1"/>
    </xf>
    <xf numFmtId="2" fontId="42" fillId="10" borderId="16" xfId="0" applyNumberFormat="1" applyFont="1" applyFill="1" applyBorder="1" applyAlignment="1">
      <alignment horizontal="center" vertical="center" wrapText="1"/>
    </xf>
    <xf numFmtId="0" fontId="42" fillId="10" borderId="3" xfId="33" applyFont="1" applyFill="1" applyBorder="1" applyAlignment="1">
      <alignment horizontal="left" vertical="center" wrapText="1"/>
    </xf>
    <xf numFmtId="0" fontId="42" fillId="10" borderId="3" xfId="33" applyFont="1" applyFill="1" applyBorder="1" applyAlignment="1">
      <alignment horizontal="center" vertical="center"/>
    </xf>
    <xf numFmtId="0" fontId="1" fillId="10" borderId="16" xfId="0" applyFont="1" applyFill="1" applyBorder="1" applyAlignment="1">
      <alignment horizontal="center" vertical="center" wrapText="1"/>
    </xf>
    <xf numFmtId="2" fontId="1" fillId="10" borderId="16" xfId="0" applyNumberFormat="1" applyFont="1" applyFill="1" applyBorder="1" applyAlignment="1">
      <alignment horizontal="center" vertical="center" wrapText="1"/>
    </xf>
    <xf numFmtId="0" fontId="1" fillId="10" borderId="3" xfId="33" applyFont="1" applyFill="1" applyBorder="1" applyAlignment="1">
      <alignment horizontal="left" vertical="center" wrapText="1"/>
    </xf>
    <xf numFmtId="0" fontId="1" fillId="10" borderId="3" xfId="33" applyFont="1" applyFill="1" applyBorder="1" applyAlignment="1">
      <alignment horizontal="center" vertical="center"/>
    </xf>
    <xf numFmtId="0" fontId="10" fillId="10" borderId="16" xfId="0" applyFont="1" applyFill="1" applyBorder="1" applyAlignment="1">
      <alignment horizontal="center" vertical="center" wrapText="1"/>
    </xf>
    <xf numFmtId="2" fontId="10" fillId="10" borderId="16" xfId="0" applyNumberFormat="1" applyFont="1" applyFill="1" applyBorder="1" applyAlignment="1">
      <alignment horizontal="center" vertical="center" wrapText="1"/>
    </xf>
    <xf numFmtId="0" fontId="10" fillId="10" borderId="3" xfId="33" applyFont="1" applyFill="1" applyBorder="1" applyAlignment="1">
      <alignment horizontal="left" vertical="center" wrapText="1"/>
    </xf>
    <xf numFmtId="0" fontId="44" fillId="9" borderId="16" xfId="0" applyFont="1" applyFill="1" applyBorder="1" applyAlignment="1">
      <alignment horizontal="center" vertical="center" wrapText="1"/>
    </xf>
    <xf numFmtId="2" fontId="44" fillId="9" borderId="16" xfId="0" applyNumberFormat="1" applyFont="1" applyFill="1" applyBorder="1" applyAlignment="1">
      <alignment horizontal="center" vertical="center" wrapText="1"/>
    </xf>
    <xf numFmtId="0" fontId="44" fillId="9" borderId="3" xfId="33" applyFont="1" applyFill="1" applyBorder="1" applyAlignment="1">
      <alignment horizontal="left" vertical="center" wrapText="1"/>
    </xf>
    <xf numFmtId="0" fontId="42" fillId="9" borderId="3" xfId="33" applyFont="1" applyFill="1" applyBorder="1" applyAlignment="1">
      <alignment horizontal="center" vertical="center"/>
    </xf>
    <xf numFmtId="0" fontId="45" fillId="0" borderId="16" xfId="0" applyFont="1" applyBorder="1" applyAlignment="1">
      <alignment horizontal="center" vertical="center" wrapText="1"/>
    </xf>
    <xf numFmtId="2" fontId="45" fillId="0" borderId="16" xfId="0" applyNumberFormat="1" applyFont="1" applyBorder="1" applyAlignment="1">
      <alignment horizontal="center" vertical="center" wrapText="1"/>
    </xf>
    <xf numFmtId="0" fontId="45" fillId="11" borderId="28" xfId="49" applyFont="1" applyFill="1" applyBorder="1" applyAlignment="1">
      <alignment horizontal="left" vertical="center" wrapText="1"/>
    </xf>
    <xf numFmtId="0" fontId="45" fillId="11" borderId="30" xfId="49" applyFont="1" applyFill="1" applyBorder="1" applyAlignment="1">
      <alignment horizontal="center" vertical="center" wrapText="1"/>
    </xf>
    <xf numFmtId="0" fontId="45" fillId="11" borderId="27" xfId="49" applyFont="1" applyFill="1" applyBorder="1" applyAlignment="1">
      <alignment horizontal="center" vertical="center"/>
    </xf>
    <xf numFmtId="0" fontId="45" fillId="11" borderId="16" xfId="0" applyFont="1" applyFill="1" applyBorder="1" applyAlignment="1">
      <alignment horizontal="center" vertical="center" wrapText="1"/>
    </xf>
    <xf numFmtId="2" fontId="45" fillId="11" borderId="16" xfId="0" applyNumberFormat="1" applyFont="1" applyFill="1" applyBorder="1" applyAlignment="1">
      <alignment horizontal="center" vertical="center" wrapText="1"/>
    </xf>
    <xf numFmtId="0" fontId="45" fillId="11" borderId="29" xfId="49" applyFont="1" applyFill="1" applyBorder="1" applyAlignment="1">
      <alignment vertical="center" wrapText="1"/>
    </xf>
    <xf numFmtId="0" fontId="42" fillId="0" borderId="16" xfId="0" applyFont="1" applyBorder="1" applyAlignment="1">
      <alignment horizontal="center" vertical="center" wrapText="1"/>
    </xf>
    <xf numFmtId="2" fontId="42" fillId="0" borderId="16" xfId="0" applyNumberFormat="1" applyFont="1" applyBorder="1" applyAlignment="1">
      <alignment horizontal="center" vertical="center" wrapText="1"/>
    </xf>
    <xf numFmtId="0" fontId="42" fillId="0" borderId="3" xfId="33" applyFont="1" applyBorder="1" applyAlignment="1">
      <alignment horizontal="left" vertical="center" wrapText="1"/>
    </xf>
    <xf numFmtId="0" fontId="42" fillId="0" borderId="3" xfId="33" applyFont="1" applyBorder="1" applyAlignment="1">
      <alignment horizontal="center" vertical="center"/>
    </xf>
    <xf numFmtId="0" fontId="45" fillId="11" borderId="0" xfId="0" applyFont="1" applyFill="1"/>
    <xf numFmtId="0" fontId="45" fillId="11" borderId="3" xfId="33" applyFont="1" applyFill="1" applyBorder="1" applyAlignment="1">
      <alignment horizontal="center" vertical="center"/>
    </xf>
    <xf numFmtId="2" fontId="45" fillId="11" borderId="3" xfId="33" applyNumberFormat="1" applyFont="1" applyFill="1" applyBorder="1" applyAlignment="1">
      <alignment horizontal="center" vertical="center"/>
    </xf>
    <xf numFmtId="0" fontId="49" fillId="11" borderId="3" xfId="33" applyFont="1" applyFill="1" applyBorder="1" applyAlignment="1">
      <alignment horizontal="left" vertical="center" wrapText="1"/>
    </xf>
    <xf numFmtId="0" fontId="49" fillId="11" borderId="3" xfId="33" applyFont="1" applyFill="1" applyBorder="1" applyAlignment="1">
      <alignment horizontal="center" vertical="center"/>
    </xf>
    <xf numFmtId="170" fontId="49" fillId="11" borderId="3" xfId="33" applyNumberFormat="1" applyFont="1" applyFill="1" applyBorder="1" applyAlignment="1">
      <alignment horizontal="center" vertical="center"/>
    </xf>
    <xf numFmtId="2" fontId="1" fillId="11" borderId="3" xfId="33" applyNumberFormat="1" applyFont="1" applyFill="1" applyBorder="1" applyAlignment="1">
      <alignment horizontal="center" vertical="center"/>
    </xf>
    <xf numFmtId="0" fontId="45" fillId="12" borderId="3" xfId="33" applyFont="1" applyFill="1" applyBorder="1" applyAlignment="1">
      <alignment horizontal="center" vertical="center"/>
    </xf>
    <xf numFmtId="0" fontId="1" fillId="12" borderId="16" xfId="0" applyFont="1" applyFill="1" applyBorder="1" applyAlignment="1">
      <alignment horizontal="center" vertical="center" wrapText="1"/>
    </xf>
    <xf numFmtId="2" fontId="1" fillId="12" borderId="16" xfId="0" applyNumberFormat="1" applyFont="1" applyFill="1" applyBorder="1" applyAlignment="1">
      <alignment horizontal="center" vertical="center" wrapText="1"/>
    </xf>
    <xf numFmtId="0" fontId="42" fillId="12" borderId="3" xfId="33" applyFont="1" applyFill="1" applyBorder="1" applyAlignment="1">
      <alignment horizontal="left" vertical="center" wrapText="1"/>
    </xf>
    <xf numFmtId="0" fontId="42" fillId="12" borderId="3" xfId="33" applyFont="1" applyFill="1" applyBorder="1" applyAlignment="1">
      <alignment horizontal="center" vertical="center"/>
    </xf>
    <xf numFmtId="170" fontId="42" fillId="12" borderId="3" xfId="33" applyNumberFormat="1" applyFont="1" applyFill="1" applyBorder="1" applyAlignment="1">
      <alignment horizontal="center" vertical="center"/>
    </xf>
    <xf numFmtId="0" fontId="1" fillId="13" borderId="3" xfId="33" applyFont="1" applyFill="1" applyBorder="1" applyAlignment="1">
      <alignment horizontal="left" vertical="center" wrapText="1"/>
    </xf>
    <xf numFmtId="0" fontId="1" fillId="13" borderId="3" xfId="33" applyFont="1" applyFill="1" applyBorder="1" applyAlignment="1">
      <alignment horizontal="center" vertical="center"/>
    </xf>
    <xf numFmtId="0" fontId="49" fillId="13" borderId="3" xfId="33" applyFont="1" applyFill="1" applyBorder="1" applyAlignment="1">
      <alignment horizontal="center" vertical="center"/>
    </xf>
    <xf numFmtId="0" fontId="50" fillId="13" borderId="3" xfId="33" applyFont="1" applyFill="1" applyBorder="1" applyAlignment="1">
      <alignment horizontal="left" vertical="center" wrapText="1"/>
    </xf>
    <xf numFmtId="0" fontId="1" fillId="13" borderId="16" xfId="0" applyFont="1" applyFill="1" applyBorder="1" applyAlignment="1">
      <alignment horizontal="center" vertical="center" wrapText="1"/>
    </xf>
    <xf numFmtId="2" fontId="1" fillId="13" borderId="16" xfId="0" applyNumberFormat="1" applyFont="1" applyFill="1" applyBorder="1" applyAlignment="1">
      <alignment horizontal="center" vertical="center" wrapText="1"/>
    </xf>
    <xf numFmtId="0" fontId="10" fillId="13" borderId="16" xfId="0" applyFont="1" applyFill="1" applyBorder="1" applyAlignment="1">
      <alignment horizontal="center" vertical="center" wrapText="1"/>
    </xf>
    <xf numFmtId="2" fontId="10" fillId="13" borderId="16" xfId="0" applyNumberFormat="1" applyFont="1" applyFill="1" applyBorder="1" applyAlignment="1">
      <alignment horizontal="center" vertical="center" wrapText="1"/>
    </xf>
    <xf numFmtId="0" fontId="10" fillId="13" borderId="3" xfId="33" applyFont="1" applyFill="1" applyBorder="1" applyAlignment="1">
      <alignment horizontal="left" vertical="center" wrapText="1"/>
    </xf>
    <xf numFmtId="0" fontId="49" fillId="12" borderId="3" xfId="33" applyFont="1" applyFill="1" applyBorder="1" applyAlignment="1">
      <alignment horizontal="center" vertical="center"/>
    </xf>
    <xf numFmtId="0" fontId="1" fillId="14" borderId="3" xfId="33" applyFont="1" applyFill="1" applyBorder="1" applyAlignment="1">
      <alignment horizontal="left" vertical="center" wrapText="1"/>
    </xf>
    <xf numFmtId="0" fontId="47" fillId="14" borderId="3" xfId="33" applyFont="1" applyFill="1" applyBorder="1" applyAlignment="1">
      <alignment horizontal="left" vertical="center" wrapText="1"/>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4" fillId="0" borderId="0" xfId="1" applyFont="1" applyAlignment="1" applyProtection="1">
      <alignment horizontal="left" vertical="center" wrapText="1"/>
      <protection locked="0"/>
    </xf>
    <xf numFmtId="0" fontId="4" fillId="0" borderId="0" xfId="1" applyFont="1" applyAlignment="1" applyProtection="1">
      <alignment horizontal="left" vertical="center"/>
      <protection locked="0"/>
    </xf>
    <xf numFmtId="0" fontId="2" fillId="0" borderId="0" xfId="0" applyFont="1" applyAlignment="1" applyProtection="1">
      <alignment horizontal="left" wrapText="1"/>
      <protection locked="0"/>
    </xf>
    <xf numFmtId="0" fontId="8" fillId="2" borderId="2" xfId="2" applyFont="1" applyFill="1" applyBorder="1" applyAlignment="1" applyProtection="1">
      <alignment horizontal="center" vertical="center"/>
      <protection locked="0"/>
    </xf>
    <xf numFmtId="49" fontId="6" fillId="2" borderId="0" xfId="0" applyNumberFormat="1" applyFont="1" applyFill="1" applyAlignment="1" applyProtection="1">
      <alignment horizontal="center"/>
      <protection locked="0"/>
    </xf>
    <xf numFmtId="0" fontId="5" fillId="0" borderId="3" xfId="0" applyFont="1" applyBorder="1" applyAlignment="1" applyProtection="1">
      <alignment horizontal="right"/>
      <protection locked="0"/>
    </xf>
    <xf numFmtId="49" fontId="5" fillId="3" borderId="1" xfId="0" applyNumberFormat="1" applyFont="1" applyFill="1" applyBorder="1" applyAlignment="1" applyProtection="1">
      <alignment horizontal="right" vertical="center" wrapText="1"/>
      <protection locked="0"/>
    </xf>
    <xf numFmtId="0" fontId="2" fillId="0" borderId="0" xfId="1" applyFont="1" applyAlignment="1" applyProtection="1">
      <alignment horizontal="left" vertical="center" wrapText="1"/>
      <protection locked="0"/>
    </xf>
    <xf numFmtId="1" fontId="2" fillId="0" borderId="0" xfId="0" applyNumberFormat="1" applyFont="1" applyAlignment="1" applyProtection="1">
      <alignment horizontal="center" vertical="center"/>
      <protection locked="0"/>
    </xf>
    <xf numFmtId="0" fontId="2" fillId="2" borderId="0" xfId="1" applyFont="1" applyFill="1" applyAlignment="1" applyProtection="1">
      <alignment horizontal="left" vertical="center" wrapText="1"/>
      <protection locked="0"/>
    </xf>
    <xf numFmtId="0" fontId="5" fillId="0" borderId="4" xfId="2" applyFont="1" applyBorder="1" applyAlignment="1" applyProtection="1">
      <alignment horizontal="right" vertical="center"/>
      <protection locked="0"/>
    </xf>
    <xf numFmtId="0" fontId="0" fillId="0" borderId="5" xfId="0" applyBorder="1" applyProtection="1">
      <protection locked="0"/>
    </xf>
    <xf numFmtId="0" fontId="0" fillId="0" borderId="21" xfId="0" applyBorder="1" applyProtection="1">
      <protection locked="0"/>
    </xf>
    <xf numFmtId="0" fontId="5" fillId="0" borderId="12" xfId="2" applyFont="1" applyBorder="1" applyAlignment="1" applyProtection="1">
      <alignment horizontal="right" vertical="center"/>
      <protection locked="0"/>
    </xf>
    <xf numFmtId="0" fontId="5" fillId="0" borderId="1" xfId="2" applyFont="1" applyBorder="1" applyAlignment="1" applyProtection="1">
      <alignment horizontal="right" vertical="center"/>
      <protection locked="0"/>
    </xf>
    <xf numFmtId="0" fontId="5" fillId="0" borderId="20" xfId="2" applyFont="1" applyBorder="1" applyAlignment="1" applyProtection="1">
      <alignment horizontal="right" vertical="center"/>
      <protection locked="0"/>
    </xf>
    <xf numFmtId="0" fontId="4" fillId="0" borderId="10" xfId="2" applyFont="1" applyBorder="1" applyAlignment="1" applyProtection="1">
      <alignment horizontal="right" vertical="center"/>
      <protection locked="0"/>
    </xf>
    <xf numFmtId="0" fontId="4" fillId="0" borderId="8" xfId="2" applyFont="1" applyBorder="1" applyAlignment="1" applyProtection="1">
      <alignment horizontal="right" vertical="center"/>
      <protection locked="0"/>
    </xf>
    <xf numFmtId="0" fontId="4" fillId="0" borderId="19" xfId="2" applyFont="1" applyBorder="1" applyAlignment="1" applyProtection="1">
      <alignment horizontal="right" vertical="center"/>
      <protection locked="0"/>
    </xf>
    <xf numFmtId="0" fontId="1" fillId="0" borderId="3" xfId="0" applyFont="1" applyBorder="1" applyAlignment="1" applyProtection="1">
      <alignment horizontal="left" vertical="center" wrapText="1"/>
      <protection locked="0"/>
    </xf>
    <xf numFmtId="0" fontId="4" fillId="2" borderId="0" xfId="1" applyFont="1" applyFill="1" applyAlignment="1" applyProtection="1">
      <alignment horizontal="left" vertical="center"/>
      <protection locked="0"/>
    </xf>
    <xf numFmtId="49" fontId="5" fillId="0" borderId="7" xfId="0" applyNumberFormat="1" applyFont="1" applyBorder="1" applyAlignment="1" applyProtection="1">
      <alignment horizontal="center" vertical="center" wrapText="1"/>
      <protection locked="0"/>
    </xf>
    <xf numFmtId="49" fontId="5" fillId="0" borderId="9" xfId="0" applyNumberFormat="1"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8"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2" fontId="5" fillId="0" borderId="7" xfId="0" applyNumberFormat="1" applyFont="1" applyBorder="1" applyAlignment="1" applyProtection="1">
      <alignment horizontal="center" vertical="center" wrapText="1"/>
      <protection locked="0"/>
    </xf>
    <xf numFmtId="2" fontId="5" fillId="0" borderId="9" xfId="0" applyNumberFormat="1"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2" fontId="5" fillId="0" borderId="7" xfId="12" applyNumberFormat="1" applyFont="1" applyBorder="1" applyAlignment="1" applyProtection="1">
      <alignment horizontal="center" vertical="center" wrapText="1"/>
      <protection locked="0"/>
    </xf>
    <xf numFmtId="2" fontId="5" fillId="0" borderId="9" xfId="12" applyNumberFormat="1" applyFont="1" applyBorder="1" applyAlignment="1" applyProtection="1">
      <alignment horizontal="center" vertical="center" wrapText="1"/>
      <protection locked="0"/>
    </xf>
    <xf numFmtId="0" fontId="10" fillId="9" borderId="3" xfId="0" applyFont="1" applyFill="1" applyBorder="1" applyAlignment="1" applyProtection="1">
      <alignment horizontal="center" vertical="center" wrapText="1"/>
      <protection locked="0"/>
    </xf>
    <xf numFmtId="49" fontId="6" fillId="0" borderId="0" xfId="0" applyNumberFormat="1" applyFont="1" applyAlignment="1" applyProtection="1">
      <alignment horizontal="center"/>
      <protection locked="0"/>
    </xf>
    <xf numFmtId="0" fontId="5" fillId="0" borderId="10" xfId="2" applyFont="1" applyBorder="1" applyAlignment="1" applyProtection="1">
      <alignment horizontal="right" vertical="center"/>
      <protection locked="0"/>
    </xf>
    <xf numFmtId="0" fontId="5" fillId="0" borderId="8" xfId="2" applyFont="1" applyBorder="1" applyAlignment="1" applyProtection="1">
      <alignment horizontal="right" vertical="center"/>
      <protection locked="0"/>
    </xf>
    <xf numFmtId="0" fontId="5" fillId="0" borderId="19" xfId="2" applyFont="1" applyBorder="1" applyAlignment="1" applyProtection="1">
      <alignment horizontal="right" vertical="center"/>
      <protection locked="0"/>
    </xf>
    <xf numFmtId="4" fontId="5" fillId="0" borderId="4" xfId="0" applyNumberFormat="1" applyFont="1" applyBorder="1" applyAlignment="1" applyProtection="1">
      <alignment horizontal="right" vertical="center"/>
      <protection locked="0"/>
    </xf>
    <xf numFmtId="4" fontId="5" fillId="0" borderId="5" xfId="0" applyNumberFormat="1" applyFont="1" applyBorder="1" applyAlignment="1" applyProtection="1">
      <alignment horizontal="right" vertical="center"/>
      <protection locked="0"/>
    </xf>
    <xf numFmtId="4" fontId="5" fillId="0" borderId="21" xfId="0" applyNumberFormat="1" applyFont="1" applyBorder="1" applyAlignment="1" applyProtection="1">
      <alignment horizontal="right" vertical="center"/>
      <protection locked="0"/>
    </xf>
    <xf numFmtId="0" fontId="8" fillId="2" borderId="0" xfId="2" applyFont="1" applyFill="1" applyAlignment="1" applyProtection="1">
      <alignment horizontal="center" vertical="center"/>
      <protection locked="0"/>
    </xf>
    <xf numFmtId="0" fontId="5" fillId="3" borderId="1" xfId="0" applyFont="1" applyFill="1" applyBorder="1" applyAlignment="1" applyProtection="1">
      <alignment horizontal="right" vertical="center"/>
      <protection locked="0"/>
    </xf>
    <xf numFmtId="0" fontId="5" fillId="0" borderId="1" xfId="0" applyFont="1" applyBorder="1" applyAlignment="1" applyProtection="1">
      <alignment horizontal="right" vertical="center"/>
      <protection locked="0"/>
    </xf>
    <xf numFmtId="2" fontId="1" fillId="0" borderId="3" xfId="0" applyNumberFormat="1" applyFont="1" applyBorder="1" applyAlignment="1" applyProtection="1">
      <alignment horizontal="left" vertical="center" wrapText="1"/>
      <protection locked="0"/>
    </xf>
    <xf numFmtId="14" fontId="5" fillId="0" borderId="0" xfId="0" applyNumberFormat="1" applyFont="1" applyAlignment="1" applyProtection="1">
      <alignment horizontal="left"/>
      <protection locked="0"/>
    </xf>
    <xf numFmtId="0" fontId="20" fillId="2" borderId="4" xfId="0" applyFont="1" applyFill="1" applyBorder="1" applyAlignment="1" applyProtection="1">
      <alignment horizontal="right" vertical="center" wrapText="1"/>
      <protection locked="0"/>
    </xf>
    <xf numFmtId="0" fontId="20" fillId="2" borderId="5" xfId="0" applyFont="1" applyFill="1" applyBorder="1" applyAlignment="1" applyProtection="1">
      <alignment horizontal="right" vertical="center" wrapText="1"/>
      <protection locked="0"/>
    </xf>
    <xf numFmtId="2" fontId="5" fillId="0" borderId="14" xfId="1" applyNumberFormat="1" applyFont="1" applyBorder="1" applyAlignment="1" applyProtection="1">
      <alignment horizontal="center" vertical="center" wrapText="1"/>
      <protection locked="0"/>
    </xf>
    <xf numFmtId="0" fontId="5" fillId="0" borderId="14" xfId="1" applyFont="1" applyBorder="1" applyAlignment="1" applyProtection="1">
      <alignment horizontal="center" vertical="center" wrapText="1"/>
      <protection locked="0"/>
    </xf>
    <xf numFmtId="14" fontId="5" fillId="0" borderId="15" xfId="1" applyNumberFormat="1" applyFont="1" applyBorder="1" applyAlignment="1" applyProtection="1">
      <alignment horizontal="left" vertical="center" wrapText="1"/>
      <protection locked="0"/>
    </xf>
    <xf numFmtId="0" fontId="1" fillId="2" borderId="7" xfId="0" applyFont="1" applyFill="1" applyBorder="1" applyAlignment="1" applyProtection="1">
      <alignment horizontal="center" vertical="center" textRotation="90" wrapText="1"/>
      <protection locked="0"/>
    </xf>
    <xf numFmtId="0" fontId="1" fillId="2" borderId="9" xfId="0" applyFont="1" applyFill="1" applyBorder="1" applyAlignment="1" applyProtection="1">
      <alignment horizontal="center" vertical="center" textRotation="90" wrapText="1"/>
      <protection locked="0"/>
    </xf>
    <xf numFmtId="0" fontId="1" fillId="2" borderId="7" xfId="0" applyFont="1" applyFill="1" applyBorder="1" applyAlignment="1" applyProtection="1">
      <alignment horizontal="center" vertical="center" wrapText="1"/>
      <protection locked="0"/>
    </xf>
    <xf numFmtId="0" fontId="1" fillId="2" borderId="9" xfId="0" applyFont="1" applyFill="1" applyBorder="1" applyAlignment="1" applyProtection="1">
      <alignment horizontal="center" vertical="center" wrapText="1"/>
      <protection locked="0"/>
    </xf>
    <xf numFmtId="2" fontId="1" fillId="2" borderId="7" xfId="0" applyNumberFormat="1" applyFont="1" applyFill="1" applyBorder="1" applyAlignment="1" applyProtection="1">
      <alignment horizontal="center" vertical="center" wrapText="1"/>
      <protection locked="0"/>
    </xf>
    <xf numFmtId="2" fontId="1" fillId="2" borderId="9" xfId="0" applyNumberFormat="1"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wrapText="1"/>
      <protection locked="0"/>
    </xf>
    <xf numFmtId="0" fontId="1" fillId="2" borderId="8" xfId="0" applyFont="1" applyFill="1" applyBorder="1" applyAlignment="1" applyProtection="1">
      <alignment horizontal="center" wrapText="1"/>
      <protection locked="0"/>
    </xf>
    <xf numFmtId="0" fontId="1" fillId="2" borderId="3" xfId="0" applyFont="1" applyFill="1" applyBorder="1" applyAlignment="1" applyProtection="1">
      <alignment horizontal="center" wrapText="1"/>
      <protection locked="0"/>
    </xf>
    <xf numFmtId="0" fontId="1" fillId="2" borderId="1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 fillId="2" borderId="18"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23" xfId="0" applyFont="1" applyFill="1" applyBorder="1" applyAlignment="1" applyProtection="1">
      <alignment horizontal="center" vertical="center" wrapText="1"/>
      <protection locked="0"/>
    </xf>
    <xf numFmtId="0" fontId="50" fillId="13" borderId="3" xfId="33" applyFont="1" applyFill="1" applyBorder="1" applyAlignment="1">
      <alignment horizontal="center" vertical="center"/>
    </xf>
  </cellXfs>
  <cellStyles count="57">
    <cellStyle name="Bad 2" xfId="14" xr:uid="{00000000-0005-0000-0000-000000000000}"/>
    <cellStyle name="Comma 2" xfId="16" xr:uid="{00000000-0005-0000-0000-000001000000}"/>
    <cellStyle name="Comma 2 2" xfId="17" xr:uid="{00000000-0005-0000-0000-000002000000}"/>
    <cellStyle name="Comma 3" xfId="18" xr:uid="{00000000-0005-0000-0000-000003000000}"/>
    <cellStyle name="Comma 4" xfId="19" xr:uid="{00000000-0005-0000-0000-000004000000}"/>
    <cellStyle name="Comma 5" xfId="20" xr:uid="{00000000-0005-0000-0000-000005000000}"/>
    <cellStyle name="Comma 6" xfId="15" xr:uid="{00000000-0005-0000-0000-000006000000}"/>
    <cellStyle name="Currency 2" xfId="21" xr:uid="{00000000-0005-0000-0000-000007000000}"/>
    <cellStyle name="Currency 3" xfId="22" xr:uid="{00000000-0005-0000-0000-000008000000}"/>
    <cellStyle name="Excel Built-in Normal" xfId="23" xr:uid="{00000000-0005-0000-0000-000009000000}"/>
    <cellStyle name="Excel Built-in Normal 2" xfId="55" xr:uid="{36BEF17C-B494-41A8-B4BC-38253D6F5801}"/>
    <cellStyle name="Good 2" xfId="24" xr:uid="{00000000-0005-0000-0000-00000B000000}"/>
    <cellStyle name="Hyperlink 2" xfId="25" xr:uid="{00000000-0005-0000-0000-00000C000000}"/>
    <cellStyle name="Hyperlink 3" xfId="26" xr:uid="{00000000-0005-0000-0000-00000D000000}"/>
    <cellStyle name="Labs" xfId="4" builtinId="26"/>
    <cellStyle name="Neutral 2" xfId="27" xr:uid="{00000000-0005-0000-0000-00000E000000}"/>
    <cellStyle name="Normal 10" xfId="49" xr:uid="{67FFADAD-F02E-4952-847F-5C4B5BF3EE84}"/>
    <cellStyle name="Normal 10 2" xfId="50" xr:uid="{F10AE1D9-B407-410E-B2A0-2EF87192783D}"/>
    <cellStyle name="Normal 12" xfId="28" xr:uid="{00000000-0005-0000-0000-000010000000}"/>
    <cellStyle name="Normal 12 2" xfId="29" xr:uid="{00000000-0005-0000-0000-000011000000}"/>
    <cellStyle name="Normal 2" xfId="5" xr:uid="{00000000-0005-0000-0000-000012000000}"/>
    <cellStyle name="Normal 2 2" xfId="30" xr:uid="{00000000-0005-0000-0000-000013000000}"/>
    <cellStyle name="Normal 2 2 2" xfId="6" xr:uid="{00000000-0005-0000-0000-000014000000}"/>
    <cellStyle name="Normal 2 2 2 2" xfId="51" xr:uid="{4F2E411F-EEFA-41C6-9755-DA34443BCE36}"/>
    <cellStyle name="Normal 2 2 3" xfId="31" xr:uid="{00000000-0005-0000-0000-000015000000}"/>
    <cellStyle name="Normal 2 3" xfId="7" xr:uid="{00000000-0005-0000-0000-000016000000}"/>
    <cellStyle name="Normal 2 4" xfId="32" xr:uid="{00000000-0005-0000-0000-000017000000}"/>
    <cellStyle name="Normal 3" xfId="8" xr:uid="{00000000-0005-0000-0000-000018000000}"/>
    <cellStyle name="Normal 3 2" xfId="33" xr:uid="{00000000-0005-0000-0000-000019000000}"/>
    <cellStyle name="Normal 38" xfId="34" xr:uid="{00000000-0005-0000-0000-00001A000000}"/>
    <cellStyle name="Normal 4" xfId="9" xr:uid="{00000000-0005-0000-0000-00001B000000}"/>
    <cellStyle name="Normal 4 2" xfId="36" xr:uid="{00000000-0005-0000-0000-00001C000000}"/>
    <cellStyle name="Normal 4 3" xfId="35" xr:uid="{00000000-0005-0000-0000-00001D000000}"/>
    <cellStyle name="Normal 5" xfId="37" xr:uid="{00000000-0005-0000-0000-00001E000000}"/>
    <cellStyle name="Normal 6" xfId="10" xr:uid="{00000000-0005-0000-0000-00001F000000}"/>
    <cellStyle name="Normal 6 2" xfId="38" xr:uid="{00000000-0005-0000-0000-000020000000}"/>
    <cellStyle name="Normal 7" xfId="39" xr:uid="{00000000-0005-0000-0000-000021000000}"/>
    <cellStyle name="Normal 7 2" xfId="40" xr:uid="{00000000-0005-0000-0000-000022000000}"/>
    <cellStyle name="Normal 8" xfId="41" xr:uid="{00000000-0005-0000-0000-000023000000}"/>
    <cellStyle name="Normal 9" xfId="13" xr:uid="{00000000-0005-0000-0000-000024000000}"/>
    <cellStyle name="Normal_Sheet1" xfId="12" xr:uid="{00000000-0005-0000-0000-000025000000}"/>
    <cellStyle name="Parastais 10" xfId="42" xr:uid="{00000000-0005-0000-0000-000026000000}"/>
    <cellStyle name="Parastais 2" xfId="43" xr:uid="{00000000-0005-0000-0000-000027000000}"/>
    <cellStyle name="Parastais_adztame2" xfId="44" xr:uid="{00000000-0005-0000-0000-000028000000}"/>
    <cellStyle name="Parasts" xfId="0" builtinId="0"/>
    <cellStyle name="Parasts 2" xfId="54" xr:uid="{712F9278-EB64-4460-B34B-0591B9BDEC07}"/>
    <cellStyle name="Parasts 2 2" xfId="53" xr:uid="{90160FB7-5C4A-43B7-8A56-35366803BDE6}"/>
    <cellStyle name="Parasts 2 2 2" xfId="52" xr:uid="{1D61DAB8-A674-463C-9C07-ECF99E01D46C}"/>
    <cellStyle name="Percent 2" xfId="45" xr:uid="{00000000-0005-0000-0000-00002A000000}"/>
    <cellStyle name="Procenti" xfId="3" builtinId="5"/>
    <cellStyle name="Style 1" xfId="2" xr:uid="{00000000-0005-0000-0000-00002B000000}"/>
    <cellStyle name="Style 1 2" xfId="46" xr:uid="{00000000-0005-0000-0000-00002C000000}"/>
    <cellStyle name="Style 1 2 2" xfId="47" xr:uid="{00000000-0005-0000-0000-00002D000000}"/>
    <cellStyle name="Обычный 4" xfId="1" xr:uid="{00000000-0005-0000-0000-00002E000000}"/>
    <cellStyle name="Обычный_Лист1" xfId="11" xr:uid="{00000000-0005-0000-0000-00002F000000}"/>
    <cellStyle name="Стиль 1" xfId="48" xr:uid="{00000000-0005-0000-0000-000030000000}"/>
    <cellStyle name="Стиль 1 2" xfId="56" xr:uid="{EF4BF47A-7E04-47FC-B81B-7C5A69334773}"/>
  </cellStyles>
  <dxfs count="0"/>
  <tableStyles count="0" defaultTableStyle="TableStyleMedium2"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2933700</xdr:colOff>
      <xdr:row>3</xdr:row>
      <xdr:rowOff>9525</xdr:rowOff>
    </xdr:from>
    <xdr:to>
      <xdr:col>2</xdr:col>
      <xdr:colOff>1314450</xdr:colOff>
      <xdr:row>3</xdr:row>
      <xdr:rowOff>9526</xdr:rowOff>
    </xdr:to>
    <xdr:cxnSp macro="">
      <xdr:nvCxnSpPr>
        <xdr:cNvPr id="3" name="Straight Connector 2">
          <a:extLst>
            <a:ext uri="{FF2B5EF4-FFF2-40B4-BE49-F238E27FC236}">
              <a16:creationId xmlns:a16="http://schemas.microsoft.com/office/drawing/2014/main" id="{B624A04D-DD83-4DF5-B87B-0EE9517DF972}"/>
            </a:ext>
          </a:extLst>
        </xdr:cNvPr>
        <xdr:cNvCxnSpPr/>
      </xdr:nvCxnSpPr>
      <xdr:spPr>
        <a:xfrm flipH="1" flipV="1">
          <a:off x="3848100" y="485775"/>
          <a:ext cx="1952625" cy="1"/>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8"/>
  <sheetViews>
    <sheetView showGridLines="0" view="pageBreakPreview" topLeftCell="A10" zoomScaleNormal="100" zoomScaleSheetLayoutView="100" workbookViewId="0">
      <selection activeCell="A11" sqref="A11:C21"/>
    </sheetView>
  </sheetViews>
  <sheetFormatPr defaultColWidth="8.85546875" defaultRowHeight="12.75"/>
  <cols>
    <col min="1" max="1" width="13.7109375" style="2" customWidth="1"/>
    <col min="2" max="2" width="53.5703125" style="2" customWidth="1"/>
    <col min="3" max="3" width="19.85546875" style="2" customWidth="1"/>
    <col min="4" max="5" width="8.85546875" style="2"/>
    <col min="6" max="6" width="12" style="2" customWidth="1"/>
    <col min="7" max="255" width="8.85546875" style="2"/>
    <col min="256" max="256" width="15.7109375" style="2" customWidth="1"/>
    <col min="257" max="257" width="6.85546875" style="2" customWidth="1"/>
    <col min="258" max="258" width="37.7109375" style="2" customWidth="1"/>
    <col min="259" max="259" width="25.85546875" style="2" customWidth="1"/>
    <col min="260" max="511" width="8.85546875" style="2"/>
    <col min="512" max="512" width="15.7109375" style="2" customWidth="1"/>
    <col min="513" max="513" width="6.85546875" style="2" customWidth="1"/>
    <col min="514" max="514" width="37.7109375" style="2" customWidth="1"/>
    <col min="515" max="515" width="25.85546875" style="2" customWidth="1"/>
    <col min="516" max="767" width="8.85546875" style="2"/>
    <col min="768" max="768" width="15.7109375" style="2" customWidth="1"/>
    <col min="769" max="769" width="6.85546875" style="2" customWidth="1"/>
    <col min="770" max="770" width="37.7109375" style="2" customWidth="1"/>
    <col min="771" max="771" width="25.85546875" style="2" customWidth="1"/>
    <col min="772" max="1023" width="8.85546875" style="2"/>
    <col min="1024" max="1024" width="15.7109375" style="2" customWidth="1"/>
    <col min="1025" max="1025" width="6.85546875" style="2" customWidth="1"/>
    <col min="1026" max="1026" width="37.7109375" style="2" customWidth="1"/>
    <col min="1027" max="1027" width="25.85546875" style="2" customWidth="1"/>
    <col min="1028" max="1279" width="8.85546875" style="2"/>
    <col min="1280" max="1280" width="15.7109375" style="2" customWidth="1"/>
    <col min="1281" max="1281" width="6.85546875" style="2" customWidth="1"/>
    <col min="1282" max="1282" width="37.7109375" style="2" customWidth="1"/>
    <col min="1283" max="1283" width="25.85546875" style="2" customWidth="1"/>
    <col min="1284" max="1535" width="8.85546875" style="2"/>
    <col min="1536" max="1536" width="15.7109375" style="2" customWidth="1"/>
    <col min="1537" max="1537" width="6.85546875" style="2" customWidth="1"/>
    <col min="1538" max="1538" width="37.7109375" style="2" customWidth="1"/>
    <col min="1539" max="1539" width="25.85546875" style="2" customWidth="1"/>
    <col min="1540" max="1791" width="8.85546875" style="2"/>
    <col min="1792" max="1792" width="15.7109375" style="2" customWidth="1"/>
    <col min="1793" max="1793" width="6.85546875" style="2" customWidth="1"/>
    <col min="1794" max="1794" width="37.7109375" style="2" customWidth="1"/>
    <col min="1795" max="1795" width="25.85546875" style="2" customWidth="1"/>
    <col min="1796" max="2047" width="8.85546875" style="2"/>
    <col min="2048" max="2048" width="15.7109375" style="2" customWidth="1"/>
    <col min="2049" max="2049" width="6.85546875" style="2" customWidth="1"/>
    <col min="2050" max="2050" width="37.7109375" style="2" customWidth="1"/>
    <col min="2051" max="2051" width="25.85546875" style="2" customWidth="1"/>
    <col min="2052" max="2303" width="8.85546875" style="2"/>
    <col min="2304" max="2304" width="15.7109375" style="2" customWidth="1"/>
    <col min="2305" max="2305" width="6.85546875" style="2" customWidth="1"/>
    <col min="2306" max="2306" width="37.7109375" style="2" customWidth="1"/>
    <col min="2307" max="2307" width="25.85546875" style="2" customWidth="1"/>
    <col min="2308" max="2559" width="8.85546875" style="2"/>
    <col min="2560" max="2560" width="15.7109375" style="2" customWidth="1"/>
    <col min="2561" max="2561" width="6.85546875" style="2" customWidth="1"/>
    <col min="2562" max="2562" width="37.7109375" style="2" customWidth="1"/>
    <col min="2563" max="2563" width="25.85546875" style="2" customWidth="1"/>
    <col min="2564" max="2815" width="8.85546875" style="2"/>
    <col min="2816" max="2816" width="15.7109375" style="2" customWidth="1"/>
    <col min="2817" max="2817" width="6.85546875" style="2" customWidth="1"/>
    <col min="2818" max="2818" width="37.7109375" style="2" customWidth="1"/>
    <col min="2819" max="2819" width="25.85546875" style="2" customWidth="1"/>
    <col min="2820" max="3071" width="8.85546875" style="2"/>
    <col min="3072" max="3072" width="15.7109375" style="2" customWidth="1"/>
    <col min="3073" max="3073" width="6.85546875" style="2" customWidth="1"/>
    <col min="3074" max="3074" width="37.7109375" style="2" customWidth="1"/>
    <col min="3075" max="3075" width="25.85546875" style="2" customWidth="1"/>
    <col min="3076" max="3327" width="8.85546875" style="2"/>
    <col min="3328" max="3328" width="15.7109375" style="2" customWidth="1"/>
    <col min="3329" max="3329" width="6.85546875" style="2" customWidth="1"/>
    <col min="3330" max="3330" width="37.7109375" style="2" customWidth="1"/>
    <col min="3331" max="3331" width="25.85546875" style="2" customWidth="1"/>
    <col min="3332" max="3583" width="8.85546875" style="2"/>
    <col min="3584" max="3584" width="15.7109375" style="2" customWidth="1"/>
    <col min="3585" max="3585" width="6.85546875" style="2" customWidth="1"/>
    <col min="3586" max="3586" width="37.7109375" style="2" customWidth="1"/>
    <col min="3587" max="3587" width="25.85546875" style="2" customWidth="1"/>
    <col min="3588" max="3839" width="8.85546875" style="2"/>
    <col min="3840" max="3840" width="15.7109375" style="2" customWidth="1"/>
    <col min="3841" max="3841" width="6.85546875" style="2" customWidth="1"/>
    <col min="3842" max="3842" width="37.7109375" style="2" customWidth="1"/>
    <col min="3843" max="3843" width="25.85546875" style="2" customWidth="1"/>
    <col min="3844" max="4095" width="8.85546875" style="2"/>
    <col min="4096" max="4096" width="15.7109375" style="2" customWidth="1"/>
    <col min="4097" max="4097" width="6.85546875" style="2" customWidth="1"/>
    <col min="4098" max="4098" width="37.7109375" style="2" customWidth="1"/>
    <col min="4099" max="4099" width="25.85546875" style="2" customWidth="1"/>
    <col min="4100" max="4351" width="8.85546875" style="2"/>
    <col min="4352" max="4352" width="15.7109375" style="2" customWidth="1"/>
    <col min="4353" max="4353" width="6.85546875" style="2" customWidth="1"/>
    <col min="4354" max="4354" width="37.7109375" style="2" customWidth="1"/>
    <col min="4355" max="4355" width="25.85546875" style="2" customWidth="1"/>
    <col min="4356" max="4607" width="8.85546875" style="2"/>
    <col min="4608" max="4608" width="15.7109375" style="2" customWidth="1"/>
    <col min="4609" max="4609" width="6.85546875" style="2" customWidth="1"/>
    <col min="4610" max="4610" width="37.7109375" style="2" customWidth="1"/>
    <col min="4611" max="4611" width="25.85546875" style="2" customWidth="1"/>
    <col min="4612" max="4863" width="8.85546875" style="2"/>
    <col min="4864" max="4864" width="15.7109375" style="2" customWidth="1"/>
    <col min="4865" max="4865" width="6.85546875" style="2" customWidth="1"/>
    <col min="4866" max="4866" width="37.7109375" style="2" customWidth="1"/>
    <col min="4867" max="4867" width="25.85546875" style="2" customWidth="1"/>
    <col min="4868" max="5119" width="8.85546875" style="2"/>
    <col min="5120" max="5120" width="15.7109375" style="2" customWidth="1"/>
    <col min="5121" max="5121" width="6.85546875" style="2" customWidth="1"/>
    <col min="5122" max="5122" width="37.7109375" style="2" customWidth="1"/>
    <col min="5123" max="5123" width="25.85546875" style="2" customWidth="1"/>
    <col min="5124" max="5375" width="8.85546875" style="2"/>
    <col min="5376" max="5376" width="15.7109375" style="2" customWidth="1"/>
    <col min="5377" max="5377" width="6.85546875" style="2" customWidth="1"/>
    <col min="5378" max="5378" width="37.7109375" style="2" customWidth="1"/>
    <col min="5379" max="5379" width="25.85546875" style="2" customWidth="1"/>
    <col min="5380" max="5631" width="8.85546875" style="2"/>
    <col min="5632" max="5632" width="15.7109375" style="2" customWidth="1"/>
    <col min="5633" max="5633" width="6.85546875" style="2" customWidth="1"/>
    <col min="5634" max="5634" width="37.7109375" style="2" customWidth="1"/>
    <col min="5635" max="5635" width="25.85546875" style="2" customWidth="1"/>
    <col min="5636" max="5887" width="8.85546875" style="2"/>
    <col min="5888" max="5888" width="15.7109375" style="2" customWidth="1"/>
    <col min="5889" max="5889" width="6.85546875" style="2" customWidth="1"/>
    <col min="5890" max="5890" width="37.7109375" style="2" customWidth="1"/>
    <col min="5891" max="5891" width="25.85546875" style="2" customWidth="1"/>
    <col min="5892" max="6143" width="8.85546875" style="2"/>
    <col min="6144" max="6144" width="15.7109375" style="2" customWidth="1"/>
    <col min="6145" max="6145" width="6.85546875" style="2" customWidth="1"/>
    <col min="6146" max="6146" width="37.7109375" style="2" customWidth="1"/>
    <col min="6147" max="6147" width="25.85546875" style="2" customWidth="1"/>
    <col min="6148" max="6399" width="8.85546875" style="2"/>
    <col min="6400" max="6400" width="15.7109375" style="2" customWidth="1"/>
    <col min="6401" max="6401" width="6.85546875" style="2" customWidth="1"/>
    <col min="6402" max="6402" width="37.7109375" style="2" customWidth="1"/>
    <col min="6403" max="6403" width="25.85546875" style="2" customWidth="1"/>
    <col min="6404" max="6655" width="8.85546875" style="2"/>
    <col min="6656" max="6656" width="15.7109375" style="2" customWidth="1"/>
    <col min="6657" max="6657" width="6.85546875" style="2" customWidth="1"/>
    <col min="6658" max="6658" width="37.7109375" style="2" customWidth="1"/>
    <col min="6659" max="6659" width="25.85546875" style="2" customWidth="1"/>
    <col min="6660" max="6911" width="8.85546875" style="2"/>
    <col min="6912" max="6912" width="15.7109375" style="2" customWidth="1"/>
    <col min="6913" max="6913" width="6.85546875" style="2" customWidth="1"/>
    <col min="6914" max="6914" width="37.7109375" style="2" customWidth="1"/>
    <col min="6915" max="6915" width="25.85546875" style="2" customWidth="1"/>
    <col min="6916" max="7167" width="8.85546875" style="2"/>
    <col min="7168" max="7168" width="15.7109375" style="2" customWidth="1"/>
    <col min="7169" max="7169" width="6.85546875" style="2" customWidth="1"/>
    <col min="7170" max="7170" width="37.7109375" style="2" customWidth="1"/>
    <col min="7171" max="7171" width="25.85546875" style="2" customWidth="1"/>
    <col min="7172" max="7423" width="8.85546875" style="2"/>
    <col min="7424" max="7424" width="15.7109375" style="2" customWidth="1"/>
    <col min="7425" max="7425" width="6.85546875" style="2" customWidth="1"/>
    <col min="7426" max="7426" width="37.7109375" style="2" customWidth="1"/>
    <col min="7427" max="7427" width="25.85546875" style="2" customWidth="1"/>
    <col min="7428" max="7679" width="8.85546875" style="2"/>
    <col min="7680" max="7680" width="15.7109375" style="2" customWidth="1"/>
    <col min="7681" max="7681" width="6.85546875" style="2" customWidth="1"/>
    <col min="7682" max="7682" width="37.7109375" style="2" customWidth="1"/>
    <col min="7683" max="7683" width="25.85546875" style="2" customWidth="1"/>
    <col min="7684" max="7935" width="8.85546875" style="2"/>
    <col min="7936" max="7936" width="15.7109375" style="2" customWidth="1"/>
    <col min="7937" max="7937" width="6.85546875" style="2" customWidth="1"/>
    <col min="7938" max="7938" width="37.7109375" style="2" customWidth="1"/>
    <col min="7939" max="7939" width="25.85546875" style="2" customWidth="1"/>
    <col min="7940" max="8191" width="8.85546875" style="2"/>
    <col min="8192" max="8192" width="15.7109375" style="2" customWidth="1"/>
    <col min="8193" max="8193" width="6.85546875" style="2" customWidth="1"/>
    <col min="8194" max="8194" width="37.7109375" style="2" customWidth="1"/>
    <col min="8195" max="8195" width="25.85546875" style="2" customWidth="1"/>
    <col min="8196" max="8447" width="8.85546875" style="2"/>
    <col min="8448" max="8448" width="15.7109375" style="2" customWidth="1"/>
    <col min="8449" max="8449" width="6.85546875" style="2" customWidth="1"/>
    <col min="8450" max="8450" width="37.7109375" style="2" customWidth="1"/>
    <col min="8451" max="8451" width="25.85546875" style="2" customWidth="1"/>
    <col min="8452" max="8703" width="8.85546875" style="2"/>
    <col min="8704" max="8704" width="15.7109375" style="2" customWidth="1"/>
    <col min="8705" max="8705" width="6.85546875" style="2" customWidth="1"/>
    <col min="8706" max="8706" width="37.7109375" style="2" customWidth="1"/>
    <col min="8707" max="8707" width="25.85546875" style="2" customWidth="1"/>
    <col min="8708" max="8959" width="8.85546875" style="2"/>
    <col min="8960" max="8960" width="15.7109375" style="2" customWidth="1"/>
    <col min="8961" max="8961" width="6.85546875" style="2" customWidth="1"/>
    <col min="8962" max="8962" width="37.7109375" style="2" customWidth="1"/>
    <col min="8963" max="8963" width="25.85546875" style="2" customWidth="1"/>
    <col min="8964" max="9215" width="8.85546875" style="2"/>
    <col min="9216" max="9216" width="15.7109375" style="2" customWidth="1"/>
    <col min="9217" max="9217" width="6.85546875" style="2" customWidth="1"/>
    <col min="9218" max="9218" width="37.7109375" style="2" customWidth="1"/>
    <col min="9219" max="9219" width="25.85546875" style="2" customWidth="1"/>
    <col min="9220" max="9471" width="8.85546875" style="2"/>
    <col min="9472" max="9472" width="15.7109375" style="2" customWidth="1"/>
    <col min="9473" max="9473" width="6.85546875" style="2" customWidth="1"/>
    <col min="9474" max="9474" width="37.7109375" style="2" customWidth="1"/>
    <col min="9475" max="9475" width="25.85546875" style="2" customWidth="1"/>
    <col min="9476" max="9727" width="8.85546875" style="2"/>
    <col min="9728" max="9728" width="15.7109375" style="2" customWidth="1"/>
    <col min="9729" max="9729" width="6.85546875" style="2" customWidth="1"/>
    <col min="9730" max="9730" width="37.7109375" style="2" customWidth="1"/>
    <col min="9731" max="9731" width="25.85546875" style="2" customWidth="1"/>
    <col min="9732" max="9983" width="8.85546875" style="2"/>
    <col min="9984" max="9984" width="15.7109375" style="2" customWidth="1"/>
    <col min="9985" max="9985" width="6.85546875" style="2" customWidth="1"/>
    <col min="9986" max="9986" width="37.7109375" style="2" customWidth="1"/>
    <col min="9987" max="9987" width="25.85546875" style="2" customWidth="1"/>
    <col min="9988" max="10239" width="8.85546875" style="2"/>
    <col min="10240" max="10240" width="15.7109375" style="2" customWidth="1"/>
    <col min="10241" max="10241" width="6.85546875" style="2" customWidth="1"/>
    <col min="10242" max="10242" width="37.7109375" style="2" customWidth="1"/>
    <col min="10243" max="10243" width="25.85546875" style="2" customWidth="1"/>
    <col min="10244" max="10495" width="8.85546875" style="2"/>
    <col min="10496" max="10496" width="15.7109375" style="2" customWidth="1"/>
    <col min="10497" max="10497" width="6.85546875" style="2" customWidth="1"/>
    <col min="10498" max="10498" width="37.7109375" style="2" customWidth="1"/>
    <col min="10499" max="10499" width="25.85546875" style="2" customWidth="1"/>
    <col min="10500" max="10751" width="8.85546875" style="2"/>
    <col min="10752" max="10752" width="15.7109375" style="2" customWidth="1"/>
    <col min="10753" max="10753" width="6.85546875" style="2" customWidth="1"/>
    <col min="10754" max="10754" width="37.7109375" style="2" customWidth="1"/>
    <col min="10755" max="10755" width="25.85546875" style="2" customWidth="1"/>
    <col min="10756" max="11007" width="8.85546875" style="2"/>
    <col min="11008" max="11008" width="15.7109375" style="2" customWidth="1"/>
    <col min="11009" max="11009" width="6.85546875" style="2" customWidth="1"/>
    <col min="11010" max="11010" width="37.7109375" style="2" customWidth="1"/>
    <col min="11011" max="11011" width="25.85546875" style="2" customWidth="1"/>
    <col min="11012" max="11263" width="8.85546875" style="2"/>
    <col min="11264" max="11264" width="15.7109375" style="2" customWidth="1"/>
    <col min="11265" max="11265" width="6.85546875" style="2" customWidth="1"/>
    <col min="11266" max="11266" width="37.7109375" style="2" customWidth="1"/>
    <col min="11267" max="11267" width="25.85546875" style="2" customWidth="1"/>
    <col min="11268" max="11519" width="8.85546875" style="2"/>
    <col min="11520" max="11520" width="15.7109375" style="2" customWidth="1"/>
    <col min="11521" max="11521" width="6.85546875" style="2" customWidth="1"/>
    <col min="11522" max="11522" width="37.7109375" style="2" customWidth="1"/>
    <col min="11523" max="11523" width="25.85546875" style="2" customWidth="1"/>
    <col min="11524" max="11775" width="8.85546875" style="2"/>
    <col min="11776" max="11776" width="15.7109375" style="2" customWidth="1"/>
    <col min="11777" max="11777" width="6.85546875" style="2" customWidth="1"/>
    <col min="11778" max="11778" width="37.7109375" style="2" customWidth="1"/>
    <col min="11779" max="11779" width="25.85546875" style="2" customWidth="1"/>
    <col min="11780" max="12031" width="8.85546875" style="2"/>
    <col min="12032" max="12032" width="15.7109375" style="2" customWidth="1"/>
    <col min="12033" max="12033" width="6.85546875" style="2" customWidth="1"/>
    <col min="12034" max="12034" width="37.7109375" style="2" customWidth="1"/>
    <col min="12035" max="12035" width="25.85546875" style="2" customWidth="1"/>
    <col min="12036" max="12287" width="8.85546875" style="2"/>
    <col min="12288" max="12288" width="15.7109375" style="2" customWidth="1"/>
    <col min="12289" max="12289" width="6.85546875" style="2" customWidth="1"/>
    <col min="12290" max="12290" width="37.7109375" style="2" customWidth="1"/>
    <col min="12291" max="12291" width="25.85546875" style="2" customWidth="1"/>
    <col min="12292" max="12543" width="8.85546875" style="2"/>
    <col min="12544" max="12544" width="15.7109375" style="2" customWidth="1"/>
    <col min="12545" max="12545" width="6.85546875" style="2" customWidth="1"/>
    <col min="12546" max="12546" width="37.7109375" style="2" customWidth="1"/>
    <col min="12547" max="12547" width="25.85546875" style="2" customWidth="1"/>
    <col min="12548" max="12799" width="8.85546875" style="2"/>
    <col min="12800" max="12800" width="15.7109375" style="2" customWidth="1"/>
    <col min="12801" max="12801" width="6.85546875" style="2" customWidth="1"/>
    <col min="12802" max="12802" width="37.7109375" style="2" customWidth="1"/>
    <col min="12803" max="12803" width="25.85546875" style="2" customWidth="1"/>
    <col min="12804" max="13055" width="8.85546875" style="2"/>
    <col min="13056" max="13056" width="15.7109375" style="2" customWidth="1"/>
    <col min="13057" max="13057" width="6.85546875" style="2" customWidth="1"/>
    <col min="13058" max="13058" width="37.7109375" style="2" customWidth="1"/>
    <col min="13059" max="13059" width="25.85546875" style="2" customWidth="1"/>
    <col min="13060" max="13311" width="8.85546875" style="2"/>
    <col min="13312" max="13312" width="15.7109375" style="2" customWidth="1"/>
    <col min="13313" max="13313" width="6.85546875" style="2" customWidth="1"/>
    <col min="13314" max="13314" width="37.7109375" style="2" customWidth="1"/>
    <col min="13315" max="13315" width="25.85546875" style="2" customWidth="1"/>
    <col min="13316" max="13567" width="8.85546875" style="2"/>
    <col min="13568" max="13568" width="15.7109375" style="2" customWidth="1"/>
    <col min="13569" max="13569" width="6.85546875" style="2" customWidth="1"/>
    <col min="13570" max="13570" width="37.7109375" style="2" customWidth="1"/>
    <col min="13571" max="13571" width="25.85546875" style="2" customWidth="1"/>
    <col min="13572" max="13823" width="8.85546875" style="2"/>
    <col min="13824" max="13824" width="15.7109375" style="2" customWidth="1"/>
    <col min="13825" max="13825" width="6.85546875" style="2" customWidth="1"/>
    <col min="13826" max="13826" width="37.7109375" style="2" customWidth="1"/>
    <col min="13827" max="13827" width="25.85546875" style="2" customWidth="1"/>
    <col min="13828" max="14079" width="8.85546875" style="2"/>
    <col min="14080" max="14080" width="15.7109375" style="2" customWidth="1"/>
    <col min="14081" max="14081" width="6.85546875" style="2" customWidth="1"/>
    <col min="14082" max="14082" width="37.7109375" style="2" customWidth="1"/>
    <col min="14083" max="14083" width="25.85546875" style="2" customWidth="1"/>
    <col min="14084" max="14335" width="8.85546875" style="2"/>
    <col min="14336" max="14336" width="15.7109375" style="2" customWidth="1"/>
    <col min="14337" max="14337" width="6.85546875" style="2" customWidth="1"/>
    <col min="14338" max="14338" width="37.7109375" style="2" customWidth="1"/>
    <col min="14339" max="14339" width="25.85546875" style="2" customWidth="1"/>
    <col min="14340" max="14591" width="8.85546875" style="2"/>
    <col min="14592" max="14592" width="15.7109375" style="2" customWidth="1"/>
    <col min="14593" max="14593" width="6.85546875" style="2" customWidth="1"/>
    <col min="14594" max="14594" width="37.7109375" style="2" customWidth="1"/>
    <col min="14595" max="14595" width="25.85546875" style="2" customWidth="1"/>
    <col min="14596" max="14847" width="8.85546875" style="2"/>
    <col min="14848" max="14848" width="15.7109375" style="2" customWidth="1"/>
    <col min="14849" max="14849" width="6.85546875" style="2" customWidth="1"/>
    <col min="14850" max="14850" width="37.7109375" style="2" customWidth="1"/>
    <col min="14851" max="14851" width="25.85546875" style="2" customWidth="1"/>
    <col min="14852" max="15103" width="8.85546875" style="2"/>
    <col min="15104" max="15104" width="15.7109375" style="2" customWidth="1"/>
    <col min="15105" max="15105" width="6.85546875" style="2" customWidth="1"/>
    <col min="15106" max="15106" width="37.7109375" style="2" customWidth="1"/>
    <col min="15107" max="15107" width="25.85546875" style="2" customWidth="1"/>
    <col min="15108" max="15359" width="8.85546875" style="2"/>
    <col min="15360" max="15360" width="15.7109375" style="2" customWidth="1"/>
    <col min="15361" max="15361" width="6.85546875" style="2" customWidth="1"/>
    <col min="15362" max="15362" width="37.7109375" style="2" customWidth="1"/>
    <col min="15363" max="15363" width="25.85546875" style="2" customWidth="1"/>
    <col min="15364" max="15615" width="8.85546875" style="2"/>
    <col min="15616" max="15616" width="15.7109375" style="2" customWidth="1"/>
    <col min="15617" max="15617" width="6.85546875" style="2" customWidth="1"/>
    <col min="15618" max="15618" width="37.7109375" style="2" customWidth="1"/>
    <col min="15619" max="15619" width="25.85546875" style="2" customWidth="1"/>
    <col min="15620" max="15871" width="8.85546875" style="2"/>
    <col min="15872" max="15872" width="15.7109375" style="2" customWidth="1"/>
    <col min="15873" max="15873" width="6.85546875" style="2" customWidth="1"/>
    <col min="15874" max="15874" width="37.7109375" style="2" customWidth="1"/>
    <col min="15875" max="15875" width="25.85546875" style="2" customWidth="1"/>
    <col min="15876" max="16127" width="8.85546875" style="2"/>
    <col min="16128" max="16128" width="15.7109375" style="2" customWidth="1"/>
    <col min="16129" max="16129" width="6.85546875" style="2" customWidth="1"/>
    <col min="16130" max="16130" width="37.7109375" style="2" customWidth="1"/>
    <col min="16131" max="16131" width="25.85546875" style="2" customWidth="1"/>
    <col min="16132" max="16384" width="8.85546875" style="2"/>
  </cols>
  <sheetData>
    <row r="1" spans="1:3" ht="27" customHeight="1">
      <c r="C1" s="64" t="s">
        <v>40</v>
      </c>
    </row>
    <row r="2" spans="1:3" ht="15.75" customHeight="1">
      <c r="B2" s="55" t="s">
        <v>0</v>
      </c>
    </row>
    <row r="3" spans="1:3" ht="24.75" customHeight="1">
      <c r="B3" s="61"/>
      <c r="C3" s="63"/>
    </row>
    <row r="4" spans="1:3">
      <c r="C4" s="64" t="s">
        <v>1</v>
      </c>
    </row>
    <row r="5" spans="1:3">
      <c r="B5" s="55"/>
      <c r="C5" s="65" t="s">
        <v>2</v>
      </c>
    </row>
    <row r="6" spans="1:3">
      <c r="C6" s="62" t="s">
        <v>37</v>
      </c>
    </row>
    <row r="7" spans="1:3">
      <c r="B7" s="55"/>
      <c r="C7" s="55"/>
    </row>
    <row r="9" spans="1:3" ht="15.75" customHeight="1">
      <c r="A9" s="205" t="s">
        <v>27</v>
      </c>
      <c r="B9" s="206"/>
      <c r="C9" s="206"/>
    </row>
    <row r="10" spans="1:3" ht="15.75">
      <c r="A10" s="73"/>
      <c r="B10" s="74"/>
      <c r="C10" s="74"/>
    </row>
    <row r="11" spans="1:3" ht="43.5" customHeight="1">
      <c r="A11" s="209" t="s">
        <v>57</v>
      </c>
      <c r="B11" s="209"/>
      <c r="C11" s="209"/>
    </row>
    <row r="12" spans="1:3" ht="24" customHeight="1">
      <c r="A12" s="207" t="s">
        <v>778</v>
      </c>
      <c r="B12" s="208"/>
      <c r="C12" s="208"/>
    </row>
    <row r="13" spans="1:3" ht="30" customHeight="1">
      <c r="A13" s="214" t="s">
        <v>58</v>
      </c>
      <c r="B13" s="214"/>
      <c r="C13" s="214"/>
    </row>
    <row r="14" spans="1:3" ht="23.25" customHeight="1">
      <c r="A14" s="31" t="s">
        <v>788</v>
      </c>
      <c r="B14" s="30"/>
      <c r="C14" s="30"/>
    </row>
    <row r="15" spans="1:3" ht="23.25" customHeight="1">
      <c r="A15" s="67"/>
      <c r="B15" s="40"/>
      <c r="C15" s="39"/>
    </row>
    <row r="16" spans="1:3" ht="29.25" customHeight="1">
      <c r="A16" s="82" t="s">
        <v>9</v>
      </c>
      <c r="B16" s="82" t="s">
        <v>3</v>
      </c>
      <c r="C16" s="82" t="s">
        <v>35</v>
      </c>
    </row>
    <row r="17" spans="1:6" ht="44.25" customHeight="1">
      <c r="A17" s="111" t="s">
        <v>25</v>
      </c>
      <c r="B17" s="112" t="str">
        <f>Kopsav.!A3</f>
        <v>Ēkas Miera ielā 58a (kad. Nr. 0100 026 0092 005) un Ēkas Miera ielā 58a (kad. Nr. 0100 026 2024 005), Rīga daļas pārbūve Kino muzeja vajadzībām</v>
      </c>
      <c r="C17" s="109">
        <f>Kopsav.!E38</f>
        <v>0</v>
      </c>
    </row>
    <row r="18" spans="1:6" ht="15">
      <c r="A18" s="212" t="s">
        <v>10</v>
      </c>
      <c r="B18" s="212"/>
      <c r="C18" s="110">
        <f>SUM(C17:C17)</f>
        <v>0</v>
      </c>
    </row>
    <row r="19" spans="1:6" ht="13.5">
      <c r="A19" s="212" t="s">
        <v>4</v>
      </c>
      <c r="B19" s="212"/>
      <c r="C19" s="109">
        <f>ROUND(C18*0.21,2)</f>
        <v>0</v>
      </c>
    </row>
    <row r="20" spans="1:6" ht="13.5">
      <c r="A20" s="41"/>
      <c r="B20" s="41"/>
      <c r="C20" s="43"/>
    </row>
    <row r="21" spans="1:6" ht="13.5">
      <c r="A21" s="212" t="s">
        <v>26</v>
      </c>
      <c r="B21" s="212" t="s">
        <v>26</v>
      </c>
      <c r="C21" s="109">
        <f>C18+C19</f>
        <v>0</v>
      </c>
    </row>
    <row r="22" spans="1:6" ht="22.5" customHeight="1">
      <c r="A22" s="41"/>
      <c r="B22" s="41"/>
      <c r="C22" s="42"/>
    </row>
    <row r="23" spans="1:6" ht="15" customHeight="1">
      <c r="A23" s="44" t="s">
        <v>5</v>
      </c>
      <c r="B23" s="213"/>
      <c r="C23" s="213"/>
      <c r="D23" s="45"/>
    </row>
    <row r="24" spans="1:6">
      <c r="A24" s="45"/>
      <c r="B24" s="210" t="s">
        <v>6</v>
      </c>
      <c r="C24" s="210"/>
      <c r="D24" s="46"/>
    </row>
    <row r="25" spans="1:6" ht="8.25" customHeight="1">
      <c r="A25" s="45"/>
      <c r="B25" s="211"/>
      <c r="C25" s="211"/>
      <c r="D25" s="45"/>
      <c r="E25" s="47"/>
      <c r="F25" s="47"/>
    </row>
    <row r="26" spans="1:6" ht="13.5">
      <c r="A26" s="48" t="s">
        <v>7</v>
      </c>
      <c r="B26" s="60"/>
      <c r="C26" s="45"/>
      <c r="D26" s="45"/>
    </row>
    <row r="27" spans="1:6" ht="10.5" customHeight="1">
      <c r="A27" s="49"/>
      <c r="B27" s="49"/>
      <c r="C27" s="39"/>
    </row>
    <row r="28" spans="1:6" ht="13.5">
      <c r="A28" s="38" t="s">
        <v>36</v>
      </c>
      <c r="B28" s="118"/>
    </row>
  </sheetData>
  <sheetProtection algorithmName="SHA-512" hashValue="InI1MdxWXfRQ1QPGE2ZZsLh337nq7FSltno0+GPxcrweLyCDFmy7Ph5nm4j8IuzRS46e79rJvvXETwPsxGSYDQ==" saltValue="JNRq+8A0r4G6r+SmB1k2fw==" spinCount="100000" sheet="1" objects="1" scenarios="1"/>
  <mergeCells count="10">
    <mergeCell ref="A9:C9"/>
    <mergeCell ref="A12:C12"/>
    <mergeCell ref="A11:C11"/>
    <mergeCell ref="B24:C24"/>
    <mergeCell ref="B25:C25"/>
    <mergeCell ref="A19:B19"/>
    <mergeCell ref="A21:B21"/>
    <mergeCell ref="B23:C23"/>
    <mergeCell ref="A13:C13"/>
    <mergeCell ref="A18:B18"/>
  </mergeCells>
  <pageMargins left="0.70866141732283472" right="0.70866141732283472" top="0.74803149606299213" bottom="0.74803149606299213" header="0.31496062992125984" footer="0.31496062992125984"/>
  <pageSetup paperSize="9" orientation="portrait" r:id="rId1"/>
  <headerFooter>
    <oddFooter>&amp;C&amp;"time,Italic"&amp;10&amp;P /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48"/>
  <sheetViews>
    <sheetView showGridLines="0" view="pageBreakPreview" topLeftCell="A17" zoomScaleNormal="100" zoomScaleSheetLayoutView="100" workbookViewId="0">
      <selection activeCell="A14" sqref="A14:I38"/>
    </sheetView>
  </sheetViews>
  <sheetFormatPr defaultRowHeight="12.75"/>
  <cols>
    <col min="1" max="1" width="4.7109375" style="2" customWidth="1"/>
    <col min="2" max="2" width="9.28515625" style="2" customWidth="1"/>
    <col min="3" max="3" width="31.85546875" style="2" customWidth="1"/>
    <col min="4" max="4" width="10.7109375" style="2" customWidth="1"/>
    <col min="5" max="5" width="16.85546875" style="2" customWidth="1"/>
    <col min="6" max="6" width="12.42578125" style="2" customWidth="1"/>
    <col min="7" max="7" width="14.28515625" style="2" customWidth="1"/>
    <col min="8" max="8" width="12.7109375" style="2" customWidth="1"/>
    <col min="9" max="9" width="19.140625" style="2" customWidth="1"/>
    <col min="10" max="10" width="6.7109375" style="2" customWidth="1"/>
    <col min="11" max="256" width="9.140625" style="2"/>
    <col min="257" max="257" width="3.85546875" style="2" customWidth="1"/>
    <col min="258" max="258" width="12.85546875" style="2" customWidth="1"/>
    <col min="259" max="259" width="36.85546875" style="2" customWidth="1"/>
    <col min="260" max="260" width="8.42578125" style="2" customWidth="1"/>
    <col min="261" max="261" width="16.85546875" style="2" customWidth="1"/>
    <col min="262" max="262" width="12.42578125" style="2" customWidth="1"/>
    <col min="263" max="263" width="14.28515625" style="2" customWidth="1"/>
    <col min="264" max="264" width="12.7109375" style="2" customWidth="1"/>
    <col min="265" max="265" width="14.140625" style="2" customWidth="1"/>
    <col min="266" max="266" width="6.7109375" style="2" customWidth="1"/>
    <col min="267" max="512" width="9.140625" style="2"/>
    <col min="513" max="513" width="3.85546875" style="2" customWidth="1"/>
    <col min="514" max="514" width="12.85546875" style="2" customWidth="1"/>
    <col min="515" max="515" width="36.85546875" style="2" customWidth="1"/>
    <col min="516" max="516" width="8.42578125" style="2" customWidth="1"/>
    <col min="517" max="517" width="16.85546875" style="2" customWidth="1"/>
    <col min="518" max="518" width="12.42578125" style="2" customWidth="1"/>
    <col min="519" max="519" width="14.28515625" style="2" customWidth="1"/>
    <col min="520" max="520" width="12.7109375" style="2" customWidth="1"/>
    <col min="521" max="521" width="14.140625" style="2" customWidth="1"/>
    <col min="522" max="522" width="6.7109375" style="2" customWidth="1"/>
    <col min="523" max="768" width="9.140625" style="2"/>
    <col min="769" max="769" width="3.85546875" style="2" customWidth="1"/>
    <col min="770" max="770" width="12.85546875" style="2" customWidth="1"/>
    <col min="771" max="771" width="36.85546875" style="2" customWidth="1"/>
    <col min="772" max="772" width="8.42578125" style="2" customWidth="1"/>
    <col min="773" max="773" width="16.85546875" style="2" customWidth="1"/>
    <col min="774" max="774" width="12.42578125" style="2" customWidth="1"/>
    <col min="775" max="775" width="14.28515625" style="2" customWidth="1"/>
    <col min="776" max="776" width="12.7109375" style="2" customWidth="1"/>
    <col min="777" max="777" width="14.140625" style="2" customWidth="1"/>
    <col min="778" max="778" width="6.7109375" style="2" customWidth="1"/>
    <col min="779" max="1024" width="9.140625" style="2"/>
    <col min="1025" max="1025" width="3.85546875" style="2" customWidth="1"/>
    <col min="1026" max="1026" width="12.85546875" style="2" customWidth="1"/>
    <col min="1027" max="1027" width="36.85546875" style="2" customWidth="1"/>
    <col min="1028" max="1028" width="8.42578125" style="2" customWidth="1"/>
    <col min="1029" max="1029" width="16.85546875" style="2" customWidth="1"/>
    <col min="1030" max="1030" width="12.42578125" style="2" customWidth="1"/>
    <col min="1031" max="1031" width="14.28515625" style="2" customWidth="1"/>
    <col min="1032" max="1032" width="12.7109375" style="2" customWidth="1"/>
    <col min="1033" max="1033" width="14.140625" style="2" customWidth="1"/>
    <col min="1034" max="1034" width="6.7109375" style="2" customWidth="1"/>
    <col min="1035" max="1280" width="9.140625" style="2"/>
    <col min="1281" max="1281" width="3.85546875" style="2" customWidth="1"/>
    <col min="1282" max="1282" width="12.85546875" style="2" customWidth="1"/>
    <col min="1283" max="1283" width="36.85546875" style="2" customWidth="1"/>
    <col min="1284" max="1284" width="8.42578125" style="2" customWidth="1"/>
    <col min="1285" max="1285" width="16.85546875" style="2" customWidth="1"/>
    <col min="1286" max="1286" width="12.42578125" style="2" customWidth="1"/>
    <col min="1287" max="1287" width="14.28515625" style="2" customWidth="1"/>
    <col min="1288" max="1288" width="12.7109375" style="2" customWidth="1"/>
    <col min="1289" max="1289" width="14.140625" style="2" customWidth="1"/>
    <col min="1290" max="1290" width="6.7109375" style="2" customWidth="1"/>
    <col min="1291" max="1536" width="9.140625" style="2"/>
    <col min="1537" max="1537" width="3.85546875" style="2" customWidth="1"/>
    <col min="1538" max="1538" width="12.85546875" style="2" customWidth="1"/>
    <col min="1539" max="1539" width="36.85546875" style="2" customWidth="1"/>
    <col min="1540" max="1540" width="8.42578125" style="2" customWidth="1"/>
    <col min="1541" max="1541" width="16.85546875" style="2" customWidth="1"/>
    <col min="1542" max="1542" width="12.42578125" style="2" customWidth="1"/>
    <col min="1543" max="1543" width="14.28515625" style="2" customWidth="1"/>
    <col min="1544" max="1544" width="12.7109375" style="2" customWidth="1"/>
    <col min="1545" max="1545" width="14.140625" style="2" customWidth="1"/>
    <col min="1546" max="1546" width="6.7109375" style="2" customWidth="1"/>
    <col min="1547" max="1792" width="9.140625" style="2"/>
    <col min="1793" max="1793" width="3.85546875" style="2" customWidth="1"/>
    <col min="1794" max="1794" width="12.85546875" style="2" customWidth="1"/>
    <col min="1795" max="1795" width="36.85546875" style="2" customWidth="1"/>
    <col min="1796" max="1796" width="8.42578125" style="2" customWidth="1"/>
    <col min="1797" max="1797" width="16.85546875" style="2" customWidth="1"/>
    <col min="1798" max="1798" width="12.42578125" style="2" customWidth="1"/>
    <col min="1799" max="1799" width="14.28515625" style="2" customWidth="1"/>
    <col min="1800" max="1800" width="12.7109375" style="2" customWidth="1"/>
    <col min="1801" max="1801" width="14.140625" style="2" customWidth="1"/>
    <col min="1802" max="1802" width="6.7109375" style="2" customWidth="1"/>
    <col min="1803" max="2048" width="9.140625" style="2"/>
    <col min="2049" max="2049" width="3.85546875" style="2" customWidth="1"/>
    <col min="2050" max="2050" width="12.85546875" style="2" customWidth="1"/>
    <col min="2051" max="2051" width="36.85546875" style="2" customWidth="1"/>
    <col min="2052" max="2052" width="8.42578125" style="2" customWidth="1"/>
    <col min="2053" max="2053" width="16.85546875" style="2" customWidth="1"/>
    <col min="2054" max="2054" width="12.42578125" style="2" customWidth="1"/>
    <col min="2055" max="2055" width="14.28515625" style="2" customWidth="1"/>
    <col min="2056" max="2056" width="12.7109375" style="2" customWidth="1"/>
    <col min="2057" max="2057" width="14.140625" style="2" customWidth="1"/>
    <col min="2058" max="2058" width="6.7109375" style="2" customWidth="1"/>
    <col min="2059" max="2304" width="9.140625" style="2"/>
    <col min="2305" max="2305" width="3.85546875" style="2" customWidth="1"/>
    <col min="2306" max="2306" width="12.85546875" style="2" customWidth="1"/>
    <col min="2307" max="2307" width="36.85546875" style="2" customWidth="1"/>
    <col min="2308" max="2308" width="8.42578125" style="2" customWidth="1"/>
    <col min="2309" max="2309" width="16.85546875" style="2" customWidth="1"/>
    <col min="2310" max="2310" width="12.42578125" style="2" customWidth="1"/>
    <col min="2311" max="2311" width="14.28515625" style="2" customWidth="1"/>
    <col min="2312" max="2312" width="12.7109375" style="2" customWidth="1"/>
    <col min="2313" max="2313" width="14.140625" style="2" customWidth="1"/>
    <col min="2314" max="2314" width="6.7109375" style="2" customWidth="1"/>
    <col min="2315" max="2560" width="9.140625" style="2"/>
    <col min="2561" max="2561" width="3.85546875" style="2" customWidth="1"/>
    <col min="2562" max="2562" width="12.85546875" style="2" customWidth="1"/>
    <col min="2563" max="2563" width="36.85546875" style="2" customWidth="1"/>
    <col min="2564" max="2564" width="8.42578125" style="2" customWidth="1"/>
    <col min="2565" max="2565" width="16.85546875" style="2" customWidth="1"/>
    <col min="2566" max="2566" width="12.42578125" style="2" customWidth="1"/>
    <col min="2567" max="2567" width="14.28515625" style="2" customWidth="1"/>
    <col min="2568" max="2568" width="12.7109375" style="2" customWidth="1"/>
    <col min="2569" max="2569" width="14.140625" style="2" customWidth="1"/>
    <col min="2570" max="2570" width="6.7109375" style="2" customWidth="1"/>
    <col min="2571" max="2816" width="9.140625" style="2"/>
    <col min="2817" max="2817" width="3.85546875" style="2" customWidth="1"/>
    <col min="2818" max="2818" width="12.85546875" style="2" customWidth="1"/>
    <col min="2819" max="2819" width="36.85546875" style="2" customWidth="1"/>
    <col min="2820" max="2820" width="8.42578125" style="2" customWidth="1"/>
    <col min="2821" max="2821" width="16.85546875" style="2" customWidth="1"/>
    <col min="2822" max="2822" width="12.42578125" style="2" customWidth="1"/>
    <col min="2823" max="2823" width="14.28515625" style="2" customWidth="1"/>
    <col min="2824" max="2824" width="12.7109375" style="2" customWidth="1"/>
    <col min="2825" max="2825" width="14.140625" style="2" customWidth="1"/>
    <col min="2826" max="2826" width="6.7109375" style="2" customWidth="1"/>
    <col min="2827" max="3072" width="9.140625" style="2"/>
    <col min="3073" max="3073" width="3.85546875" style="2" customWidth="1"/>
    <col min="3074" max="3074" width="12.85546875" style="2" customWidth="1"/>
    <col min="3075" max="3075" width="36.85546875" style="2" customWidth="1"/>
    <col min="3076" max="3076" width="8.42578125" style="2" customWidth="1"/>
    <col min="3077" max="3077" width="16.85546875" style="2" customWidth="1"/>
    <col min="3078" max="3078" width="12.42578125" style="2" customWidth="1"/>
    <col min="3079" max="3079" width="14.28515625" style="2" customWidth="1"/>
    <col min="3080" max="3080" width="12.7109375" style="2" customWidth="1"/>
    <col min="3081" max="3081" width="14.140625" style="2" customWidth="1"/>
    <col min="3082" max="3082" width="6.7109375" style="2" customWidth="1"/>
    <col min="3083" max="3328" width="9.140625" style="2"/>
    <col min="3329" max="3329" width="3.85546875" style="2" customWidth="1"/>
    <col min="3330" max="3330" width="12.85546875" style="2" customWidth="1"/>
    <col min="3331" max="3331" width="36.85546875" style="2" customWidth="1"/>
    <col min="3332" max="3332" width="8.42578125" style="2" customWidth="1"/>
    <col min="3333" max="3333" width="16.85546875" style="2" customWidth="1"/>
    <col min="3334" max="3334" width="12.42578125" style="2" customWidth="1"/>
    <col min="3335" max="3335" width="14.28515625" style="2" customWidth="1"/>
    <col min="3336" max="3336" width="12.7109375" style="2" customWidth="1"/>
    <col min="3337" max="3337" width="14.140625" style="2" customWidth="1"/>
    <col min="3338" max="3338" width="6.7109375" style="2" customWidth="1"/>
    <col min="3339" max="3584" width="9.140625" style="2"/>
    <col min="3585" max="3585" width="3.85546875" style="2" customWidth="1"/>
    <col min="3586" max="3586" width="12.85546875" style="2" customWidth="1"/>
    <col min="3587" max="3587" width="36.85546875" style="2" customWidth="1"/>
    <col min="3588" max="3588" width="8.42578125" style="2" customWidth="1"/>
    <col min="3589" max="3589" width="16.85546875" style="2" customWidth="1"/>
    <col min="3590" max="3590" width="12.42578125" style="2" customWidth="1"/>
    <col min="3591" max="3591" width="14.28515625" style="2" customWidth="1"/>
    <col min="3592" max="3592" width="12.7109375" style="2" customWidth="1"/>
    <col min="3593" max="3593" width="14.140625" style="2" customWidth="1"/>
    <col min="3594" max="3594" width="6.7109375" style="2" customWidth="1"/>
    <col min="3595" max="3840" width="9.140625" style="2"/>
    <col min="3841" max="3841" width="3.85546875" style="2" customWidth="1"/>
    <col min="3842" max="3842" width="12.85546875" style="2" customWidth="1"/>
    <col min="3843" max="3843" width="36.85546875" style="2" customWidth="1"/>
    <col min="3844" max="3844" width="8.42578125" style="2" customWidth="1"/>
    <col min="3845" max="3845" width="16.85546875" style="2" customWidth="1"/>
    <col min="3846" max="3846" width="12.42578125" style="2" customWidth="1"/>
    <col min="3847" max="3847" width="14.28515625" style="2" customWidth="1"/>
    <col min="3848" max="3848" width="12.7109375" style="2" customWidth="1"/>
    <col min="3849" max="3849" width="14.140625" style="2" customWidth="1"/>
    <col min="3850" max="3850" width="6.7109375" style="2" customWidth="1"/>
    <col min="3851" max="4096" width="9.140625" style="2"/>
    <col min="4097" max="4097" width="3.85546875" style="2" customWidth="1"/>
    <col min="4098" max="4098" width="12.85546875" style="2" customWidth="1"/>
    <col min="4099" max="4099" width="36.85546875" style="2" customWidth="1"/>
    <col min="4100" max="4100" width="8.42578125" style="2" customWidth="1"/>
    <col min="4101" max="4101" width="16.85546875" style="2" customWidth="1"/>
    <col min="4102" max="4102" width="12.42578125" style="2" customWidth="1"/>
    <col min="4103" max="4103" width="14.28515625" style="2" customWidth="1"/>
    <col min="4104" max="4104" width="12.7109375" style="2" customWidth="1"/>
    <col min="4105" max="4105" width="14.140625" style="2" customWidth="1"/>
    <col min="4106" max="4106" width="6.7109375" style="2" customWidth="1"/>
    <col min="4107" max="4352" width="9.140625" style="2"/>
    <col min="4353" max="4353" width="3.85546875" style="2" customWidth="1"/>
    <col min="4354" max="4354" width="12.85546875" style="2" customWidth="1"/>
    <col min="4355" max="4355" width="36.85546875" style="2" customWidth="1"/>
    <col min="4356" max="4356" width="8.42578125" style="2" customWidth="1"/>
    <col min="4357" max="4357" width="16.85546875" style="2" customWidth="1"/>
    <col min="4358" max="4358" width="12.42578125" style="2" customWidth="1"/>
    <col min="4359" max="4359" width="14.28515625" style="2" customWidth="1"/>
    <col min="4360" max="4360" width="12.7109375" style="2" customWidth="1"/>
    <col min="4361" max="4361" width="14.140625" style="2" customWidth="1"/>
    <col min="4362" max="4362" width="6.7109375" style="2" customWidth="1"/>
    <col min="4363" max="4608" width="9.140625" style="2"/>
    <col min="4609" max="4609" width="3.85546875" style="2" customWidth="1"/>
    <col min="4610" max="4610" width="12.85546875" style="2" customWidth="1"/>
    <col min="4611" max="4611" width="36.85546875" style="2" customWidth="1"/>
    <col min="4612" max="4612" width="8.42578125" style="2" customWidth="1"/>
    <col min="4613" max="4613" width="16.85546875" style="2" customWidth="1"/>
    <col min="4614" max="4614" width="12.42578125" style="2" customWidth="1"/>
    <col min="4615" max="4615" width="14.28515625" style="2" customWidth="1"/>
    <col min="4616" max="4616" width="12.7109375" style="2" customWidth="1"/>
    <col min="4617" max="4617" width="14.140625" style="2" customWidth="1"/>
    <col min="4618" max="4618" width="6.7109375" style="2" customWidth="1"/>
    <col min="4619" max="4864" width="9.140625" style="2"/>
    <col min="4865" max="4865" width="3.85546875" style="2" customWidth="1"/>
    <col min="4866" max="4866" width="12.85546875" style="2" customWidth="1"/>
    <col min="4867" max="4867" width="36.85546875" style="2" customWidth="1"/>
    <col min="4868" max="4868" width="8.42578125" style="2" customWidth="1"/>
    <col min="4869" max="4869" width="16.85546875" style="2" customWidth="1"/>
    <col min="4870" max="4870" width="12.42578125" style="2" customWidth="1"/>
    <col min="4871" max="4871" width="14.28515625" style="2" customWidth="1"/>
    <col min="4872" max="4872" width="12.7109375" style="2" customWidth="1"/>
    <col min="4873" max="4873" width="14.140625" style="2" customWidth="1"/>
    <col min="4874" max="4874" width="6.7109375" style="2" customWidth="1"/>
    <col min="4875" max="5120" width="9.140625" style="2"/>
    <col min="5121" max="5121" width="3.85546875" style="2" customWidth="1"/>
    <col min="5122" max="5122" width="12.85546875" style="2" customWidth="1"/>
    <col min="5123" max="5123" width="36.85546875" style="2" customWidth="1"/>
    <col min="5124" max="5124" width="8.42578125" style="2" customWidth="1"/>
    <col min="5125" max="5125" width="16.85546875" style="2" customWidth="1"/>
    <col min="5126" max="5126" width="12.42578125" style="2" customWidth="1"/>
    <col min="5127" max="5127" width="14.28515625" style="2" customWidth="1"/>
    <col min="5128" max="5128" width="12.7109375" style="2" customWidth="1"/>
    <col min="5129" max="5129" width="14.140625" style="2" customWidth="1"/>
    <col min="5130" max="5130" width="6.7109375" style="2" customWidth="1"/>
    <col min="5131" max="5376" width="9.140625" style="2"/>
    <col min="5377" max="5377" width="3.85546875" style="2" customWidth="1"/>
    <col min="5378" max="5378" width="12.85546875" style="2" customWidth="1"/>
    <col min="5379" max="5379" width="36.85546875" style="2" customWidth="1"/>
    <col min="5380" max="5380" width="8.42578125" style="2" customWidth="1"/>
    <col min="5381" max="5381" width="16.85546875" style="2" customWidth="1"/>
    <col min="5382" max="5382" width="12.42578125" style="2" customWidth="1"/>
    <col min="5383" max="5383" width="14.28515625" style="2" customWidth="1"/>
    <col min="5384" max="5384" width="12.7109375" style="2" customWidth="1"/>
    <col min="5385" max="5385" width="14.140625" style="2" customWidth="1"/>
    <col min="5386" max="5386" width="6.7109375" style="2" customWidth="1"/>
    <col min="5387" max="5632" width="9.140625" style="2"/>
    <col min="5633" max="5633" width="3.85546875" style="2" customWidth="1"/>
    <col min="5634" max="5634" width="12.85546875" style="2" customWidth="1"/>
    <col min="5635" max="5635" width="36.85546875" style="2" customWidth="1"/>
    <col min="5636" max="5636" width="8.42578125" style="2" customWidth="1"/>
    <col min="5637" max="5637" width="16.85546875" style="2" customWidth="1"/>
    <col min="5638" max="5638" width="12.42578125" style="2" customWidth="1"/>
    <col min="5639" max="5639" width="14.28515625" style="2" customWidth="1"/>
    <col min="5640" max="5640" width="12.7109375" style="2" customWidth="1"/>
    <col min="5641" max="5641" width="14.140625" style="2" customWidth="1"/>
    <col min="5642" max="5642" width="6.7109375" style="2" customWidth="1"/>
    <col min="5643" max="5888" width="9.140625" style="2"/>
    <col min="5889" max="5889" width="3.85546875" style="2" customWidth="1"/>
    <col min="5890" max="5890" width="12.85546875" style="2" customWidth="1"/>
    <col min="5891" max="5891" width="36.85546875" style="2" customWidth="1"/>
    <col min="5892" max="5892" width="8.42578125" style="2" customWidth="1"/>
    <col min="5893" max="5893" width="16.85546875" style="2" customWidth="1"/>
    <col min="5894" max="5894" width="12.42578125" style="2" customWidth="1"/>
    <col min="5895" max="5895" width="14.28515625" style="2" customWidth="1"/>
    <col min="5896" max="5896" width="12.7109375" style="2" customWidth="1"/>
    <col min="5897" max="5897" width="14.140625" style="2" customWidth="1"/>
    <col min="5898" max="5898" width="6.7109375" style="2" customWidth="1"/>
    <col min="5899" max="6144" width="9.140625" style="2"/>
    <col min="6145" max="6145" width="3.85546875" style="2" customWidth="1"/>
    <col min="6146" max="6146" width="12.85546875" style="2" customWidth="1"/>
    <col min="6147" max="6147" width="36.85546875" style="2" customWidth="1"/>
    <col min="6148" max="6148" width="8.42578125" style="2" customWidth="1"/>
    <col min="6149" max="6149" width="16.85546875" style="2" customWidth="1"/>
    <col min="6150" max="6150" width="12.42578125" style="2" customWidth="1"/>
    <col min="6151" max="6151" width="14.28515625" style="2" customWidth="1"/>
    <col min="6152" max="6152" width="12.7109375" style="2" customWidth="1"/>
    <col min="6153" max="6153" width="14.140625" style="2" customWidth="1"/>
    <col min="6154" max="6154" width="6.7109375" style="2" customWidth="1"/>
    <col min="6155" max="6400" width="9.140625" style="2"/>
    <col min="6401" max="6401" width="3.85546875" style="2" customWidth="1"/>
    <col min="6402" max="6402" width="12.85546875" style="2" customWidth="1"/>
    <col min="6403" max="6403" width="36.85546875" style="2" customWidth="1"/>
    <col min="6404" max="6404" width="8.42578125" style="2" customWidth="1"/>
    <col min="6405" max="6405" width="16.85546875" style="2" customWidth="1"/>
    <col min="6406" max="6406" width="12.42578125" style="2" customWidth="1"/>
    <col min="6407" max="6407" width="14.28515625" style="2" customWidth="1"/>
    <col min="6408" max="6408" width="12.7109375" style="2" customWidth="1"/>
    <col min="6409" max="6409" width="14.140625" style="2" customWidth="1"/>
    <col min="6410" max="6410" width="6.7109375" style="2" customWidth="1"/>
    <col min="6411" max="6656" width="9.140625" style="2"/>
    <col min="6657" max="6657" width="3.85546875" style="2" customWidth="1"/>
    <col min="6658" max="6658" width="12.85546875" style="2" customWidth="1"/>
    <col min="6659" max="6659" width="36.85546875" style="2" customWidth="1"/>
    <col min="6660" max="6660" width="8.42578125" style="2" customWidth="1"/>
    <col min="6661" max="6661" width="16.85546875" style="2" customWidth="1"/>
    <col min="6662" max="6662" width="12.42578125" style="2" customWidth="1"/>
    <col min="6663" max="6663" width="14.28515625" style="2" customWidth="1"/>
    <col min="6664" max="6664" width="12.7109375" style="2" customWidth="1"/>
    <col min="6665" max="6665" width="14.140625" style="2" customWidth="1"/>
    <col min="6666" max="6666" width="6.7109375" style="2" customWidth="1"/>
    <col min="6667" max="6912" width="9.140625" style="2"/>
    <col min="6913" max="6913" width="3.85546875" style="2" customWidth="1"/>
    <col min="6914" max="6914" width="12.85546875" style="2" customWidth="1"/>
    <col min="6915" max="6915" width="36.85546875" style="2" customWidth="1"/>
    <col min="6916" max="6916" width="8.42578125" style="2" customWidth="1"/>
    <col min="6917" max="6917" width="16.85546875" style="2" customWidth="1"/>
    <col min="6918" max="6918" width="12.42578125" style="2" customWidth="1"/>
    <col min="6919" max="6919" width="14.28515625" style="2" customWidth="1"/>
    <col min="6920" max="6920" width="12.7109375" style="2" customWidth="1"/>
    <col min="6921" max="6921" width="14.140625" style="2" customWidth="1"/>
    <col min="6922" max="6922" width="6.7109375" style="2" customWidth="1"/>
    <col min="6923" max="7168" width="9.140625" style="2"/>
    <col min="7169" max="7169" width="3.85546875" style="2" customWidth="1"/>
    <col min="7170" max="7170" width="12.85546875" style="2" customWidth="1"/>
    <col min="7171" max="7171" width="36.85546875" style="2" customWidth="1"/>
    <col min="7172" max="7172" width="8.42578125" style="2" customWidth="1"/>
    <col min="7173" max="7173" width="16.85546875" style="2" customWidth="1"/>
    <col min="7174" max="7174" width="12.42578125" style="2" customWidth="1"/>
    <col min="7175" max="7175" width="14.28515625" style="2" customWidth="1"/>
    <col min="7176" max="7176" width="12.7109375" style="2" customWidth="1"/>
    <col min="7177" max="7177" width="14.140625" style="2" customWidth="1"/>
    <col min="7178" max="7178" width="6.7109375" style="2" customWidth="1"/>
    <col min="7179" max="7424" width="9.140625" style="2"/>
    <col min="7425" max="7425" width="3.85546875" style="2" customWidth="1"/>
    <col min="7426" max="7426" width="12.85546875" style="2" customWidth="1"/>
    <col min="7427" max="7427" width="36.85546875" style="2" customWidth="1"/>
    <col min="7428" max="7428" width="8.42578125" style="2" customWidth="1"/>
    <col min="7429" max="7429" width="16.85546875" style="2" customWidth="1"/>
    <col min="7430" max="7430" width="12.42578125" style="2" customWidth="1"/>
    <col min="7431" max="7431" width="14.28515625" style="2" customWidth="1"/>
    <col min="7432" max="7432" width="12.7109375" style="2" customWidth="1"/>
    <col min="7433" max="7433" width="14.140625" style="2" customWidth="1"/>
    <col min="7434" max="7434" width="6.7109375" style="2" customWidth="1"/>
    <col min="7435" max="7680" width="9.140625" style="2"/>
    <col min="7681" max="7681" width="3.85546875" style="2" customWidth="1"/>
    <col min="7682" max="7682" width="12.85546875" style="2" customWidth="1"/>
    <col min="7683" max="7683" width="36.85546875" style="2" customWidth="1"/>
    <col min="7684" max="7684" width="8.42578125" style="2" customWidth="1"/>
    <col min="7685" max="7685" width="16.85546875" style="2" customWidth="1"/>
    <col min="7686" max="7686" width="12.42578125" style="2" customWidth="1"/>
    <col min="7687" max="7687" width="14.28515625" style="2" customWidth="1"/>
    <col min="7688" max="7688" width="12.7109375" style="2" customWidth="1"/>
    <col min="7689" max="7689" width="14.140625" style="2" customWidth="1"/>
    <col min="7690" max="7690" width="6.7109375" style="2" customWidth="1"/>
    <col min="7691" max="7936" width="9.140625" style="2"/>
    <col min="7937" max="7937" width="3.85546875" style="2" customWidth="1"/>
    <col min="7938" max="7938" width="12.85546875" style="2" customWidth="1"/>
    <col min="7939" max="7939" width="36.85546875" style="2" customWidth="1"/>
    <col min="7940" max="7940" width="8.42578125" style="2" customWidth="1"/>
    <col min="7941" max="7941" width="16.85546875" style="2" customWidth="1"/>
    <col min="7942" max="7942" width="12.42578125" style="2" customWidth="1"/>
    <col min="7943" max="7943" width="14.28515625" style="2" customWidth="1"/>
    <col min="7944" max="7944" width="12.7109375" style="2" customWidth="1"/>
    <col min="7945" max="7945" width="14.140625" style="2" customWidth="1"/>
    <col min="7946" max="7946" width="6.7109375" style="2" customWidth="1"/>
    <col min="7947" max="8192" width="9.140625" style="2"/>
    <col min="8193" max="8193" width="3.85546875" style="2" customWidth="1"/>
    <col min="8194" max="8194" width="12.85546875" style="2" customWidth="1"/>
    <col min="8195" max="8195" width="36.85546875" style="2" customWidth="1"/>
    <col min="8196" max="8196" width="8.42578125" style="2" customWidth="1"/>
    <col min="8197" max="8197" width="16.85546875" style="2" customWidth="1"/>
    <col min="8198" max="8198" width="12.42578125" style="2" customWidth="1"/>
    <col min="8199" max="8199" width="14.28515625" style="2" customWidth="1"/>
    <col min="8200" max="8200" width="12.7109375" style="2" customWidth="1"/>
    <col min="8201" max="8201" width="14.140625" style="2" customWidth="1"/>
    <col min="8202" max="8202" width="6.7109375" style="2" customWidth="1"/>
    <col min="8203" max="8448" width="9.140625" style="2"/>
    <col min="8449" max="8449" width="3.85546875" style="2" customWidth="1"/>
    <col min="8450" max="8450" width="12.85546875" style="2" customWidth="1"/>
    <col min="8451" max="8451" width="36.85546875" style="2" customWidth="1"/>
    <col min="8452" max="8452" width="8.42578125" style="2" customWidth="1"/>
    <col min="8453" max="8453" width="16.85546875" style="2" customWidth="1"/>
    <col min="8454" max="8454" width="12.42578125" style="2" customWidth="1"/>
    <col min="8455" max="8455" width="14.28515625" style="2" customWidth="1"/>
    <col min="8456" max="8456" width="12.7109375" style="2" customWidth="1"/>
    <col min="8457" max="8457" width="14.140625" style="2" customWidth="1"/>
    <col min="8458" max="8458" width="6.7109375" style="2" customWidth="1"/>
    <col min="8459" max="8704" width="9.140625" style="2"/>
    <col min="8705" max="8705" width="3.85546875" style="2" customWidth="1"/>
    <col min="8706" max="8706" width="12.85546875" style="2" customWidth="1"/>
    <col min="8707" max="8707" width="36.85546875" style="2" customWidth="1"/>
    <col min="8708" max="8708" width="8.42578125" style="2" customWidth="1"/>
    <col min="8709" max="8709" width="16.85546875" style="2" customWidth="1"/>
    <col min="8710" max="8710" width="12.42578125" style="2" customWidth="1"/>
    <col min="8711" max="8711" width="14.28515625" style="2" customWidth="1"/>
    <col min="8712" max="8712" width="12.7109375" style="2" customWidth="1"/>
    <col min="8713" max="8713" width="14.140625" style="2" customWidth="1"/>
    <col min="8714" max="8714" width="6.7109375" style="2" customWidth="1"/>
    <col min="8715" max="8960" width="9.140625" style="2"/>
    <col min="8961" max="8961" width="3.85546875" style="2" customWidth="1"/>
    <col min="8962" max="8962" width="12.85546875" style="2" customWidth="1"/>
    <col min="8963" max="8963" width="36.85546875" style="2" customWidth="1"/>
    <col min="8964" max="8964" width="8.42578125" style="2" customWidth="1"/>
    <col min="8965" max="8965" width="16.85546875" style="2" customWidth="1"/>
    <col min="8966" max="8966" width="12.42578125" style="2" customWidth="1"/>
    <col min="8967" max="8967" width="14.28515625" style="2" customWidth="1"/>
    <col min="8968" max="8968" width="12.7109375" style="2" customWidth="1"/>
    <col min="8969" max="8969" width="14.140625" style="2" customWidth="1"/>
    <col min="8970" max="8970" width="6.7109375" style="2" customWidth="1"/>
    <col min="8971" max="9216" width="9.140625" style="2"/>
    <col min="9217" max="9217" width="3.85546875" style="2" customWidth="1"/>
    <col min="9218" max="9218" width="12.85546875" style="2" customWidth="1"/>
    <col min="9219" max="9219" width="36.85546875" style="2" customWidth="1"/>
    <col min="9220" max="9220" width="8.42578125" style="2" customWidth="1"/>
    <col min="9221" max="9221" width="16.85546875" style="2" customWidth="1"/>
    <col min="9222" max="9222" width="12.42578125" style="2" customWidth="1"/>
    <col min="9223" max="9223" width="14.28515625" style="2" customWidth="1"/>
    <col min="9224" max="9224" width="12.7109375" style="2" customWidth="1"/>
    <col min="9225" max="9225" width="14.140625" style="2" customWidth="1"/>
    <col min="9226" max="9226" width="6.7109375" style="2" customWidth="1"/>
    <col min="9227" max="9472" width="9.140625" style="2"/>
    <col min="9473" max="9473" width="3.85546875" style="2" customWidth="1"/>
    <col min="9474" max="9474" width="12.85546875" style="2" customWidth="1"/>
    <col min="9475" max="9475" width="36.85546875" style="2" customWidth="1"/>
    <col min="9476" max="9476" width="8.42578125" style="2" customWidth="1"/>
    <col min="9477" max="9477" width="16.85546875" style="2" customWidth="1"/>
    <col min="9478" max="9478" width="12.42578125" style="2" customWidth="1"/>
    <col min="9479" max="9479" width="14.28515625" style="2" customWidth="1"/>
    <col min="9480" max="9480" width="12.7109375" style="2" customWidth="1"/>
    <col min="9481" max="9481" width="14.140625" style="2" customWidth="1"/>
    <col min="9482" max="9482" width="6.7109375" style="2" customWidth="1"/>
    <col min="9483" max="9728" width="9.140625" style="2"/>
    <col min="9729" max="9729" width="3.85546875" style="2" customWidth="1"/>
    <col min="9730" max="9730" width="12.85546875" style="2" customWidth="1"/>
    <col min="9731" max="9731" width="36.85546875" style="2" customWidth="1"/>
    <col min="9732" max="9732" width="8.42578125" style="2" customWidth="1"/>
    <col min="9733" max="9733" width="16.85546875" style="2" customWidth="1"/>
    <col min="9734" max="9734" width="12.42578125" style="2" customWidth="1"/>
    <col min="9735" max="9735" width="14.28515625" style="2" customWidth="1"/>
    <col min="9736" max="9736" width="12.7109375" style="2" customWidth="1"/>
    <col min="9737" max="9737" width="14.140625" style="2" customWidth="1"/>
    <col min="9738" max="9738" width="6.7109375" style="2" customWidth="1"/>
    <col min="9739" max="9984" width="9.140625" style="2"/>
    <col min="9985" max="9985" width="3.85546875" style="2" customWidth="1"/>
    <col min="9986" max="9986" width="12.85546875" style="2" customWidth="1"/>
    <col min="9987" max="9987" width="36.85546875" style="2" customWidth="1"/>
    <col min="9988" max="9988" width="8.42578125" style="2" customWidth="1"/>
    <col min="9989" max="9989" width="16.85546875" style="2" customWidth="1"/>
    <col min="9990" max="9990" width="12.42578125" style="2" customWidth="1"/>
    <col min="9991" max="9991" width="14.28515625" style="2" customWidth="1"/>
    <col min="9992" max="9992" width="12.7109375" style="2" customWidth="1"/>
    <col min="9993" max="9993" width="14.140625" style="2" customWidth="1"/>
    <col min="9994" max="9994" width="6.7109375" style="2" customWidth="1"/>
    <col min="9995" max="10240" width="9.140625" style="2"/>
    <col min="10241" max="10241" width="3.85546875" style="2" customWidth="1"/>
    <col min="10242" max="10242" width="12.85546875" style="2" customWidth="1"/>
    <col min="10243" max="10243" width="36.85546875" style="2" customWidth="1"/>
    <col min="10244" max="10244" width="8.42578125" style="2" customWidth="1"/>
    <col min="10245" max="10245" width="16.85546875" style="2" customWidth="1"/>
    <col min="10246" max="10246" width="12.42578125" style="2" customWidth="1"/>
    <col min="10247" max="10247" width="14.28515625" style="2" customWidth="1"/>
    <col min="10248" max="10248" width="12.7109375" style="2" customWidth="1"/>
    <col min="10249" max="10249" width="14.140625" style="2" customWidth="1"/>
    <col min="10250" max="10250" width="6.7109375" style="2" customWidth="1"/>
    <col min="10251" max="10496" width="9.140625" style="2"/>
    <col min="10497" max="10497" width="3.85546875" style="2" customWidth="1"/>
    <col min="10498" max="10498" width="12.85546875" style="2" customWidth="1"/>
    <col min="10499" max="10499" width="36.85546875" style="2" customWidth="1"/>
    <col min="10500" max="10500" width="8.42578125" style="2" customWidth="1"/>
    <col min="10501" max="10501" width="16.85546875" style="2" customWidth="1"/>
    <col min="10502" max="10502" width="12.42578125" style="2" customWidth="1"/>
    <col min="10503" max="10503" width="14.28515625" style="2" customWidth="1"/>
    <col min="10504" max="10504" width="12.7109375" style="2" customWidth="1"/>
    <col min="10505" max="10505" width="14.140625" style="2" customWidth="1"/>
    <col min="10506" max="10506" width="6.7109375" style="2" customWidth="1"/>
    <col min="10507" max="10752" width="9.140625" style="2"/>
    <col min="10753" max="10753" width="3.85546875" style="2" customWidth="1"/>
    <col min="10754" max="10754" width="12.85546875" style="2" customWidth="1"/>
    <col min="10755" max="10755" width="36.85546875" style="2" customWidth="1"/>
    <col min="10756" max="10756" width="8.42578125" style="2" customWidth="1"/>
    <col min="10757" max="10757" width="16.85546875" style="2" customWidth="1"/>
    <col min="10758" max="10758" width="12.42578125" style="2" customWidth="1"/>
    <col min="10759" max="10759" width="14.28515625" style="2" customWidth="1"/>
    <col min="10760" max="10760" width="12.7109375" style="2" customWidth="1"/>
    <col min="10761" max="10761" width="14.140625" style="2" customWidth="1"/>
    <col min="10762" max="10762" width="6.7109375" style="2" customWidth="1"/>
    <col min="10763" max="11008" width="9.140625" style="2"/>
    <col min="11009" max="11009" width="3.85546875" style="2" customWidth="1"/>
    <col min="11010" max="11010" width="12.85546875" style="2" customWidth="1"/>
    <col min="11011" max="11011" width="36.85546875" style="2" customWidth="1"/>
    <col min="11012" max="11012" width="8.42578125" style="2" customWidth="1"/>
    <col min="11013" max="11013" width="16.85546875" style="2" customWidth="1"/>
    <col min="11014" max="11014" width="12.42578125" style="2" customWidth="1"/>
    <col min="11015" max="11015" width="14.28515625" style="2" customWidth="1"/>
    <col min="11016" max="11016" width="12.7109375" style="2" customWidth="1"/>
    <col min="11017" max="11017" width="14.140625" style="2" customWidth="1"/>
    <col min="11018" max="11018" width="6.7109375" style="2" customWidth="1"/>
    <col min="11019" max="11264" width="9.140625" style="2"/>
    <col min="11265" max="11265" width="3.85546875" style="2" customWidth="1"/>
    <col min="11266" max="11266" width="12.85546875" style="2" customWidth="1"/>
    <col min="11267" max="11267" width="36.85546875" style="2" customWidth="1"/>
    <col min="11268" max="11268" width="8.42578125" style="2" customWidth="1"/>
    <col min="11269" max="11269" width="16.85546875" style="2" customWidth="1"/>
    <col min="11270" max="11270" width="12.42578125" style="2" customWidth="1"/>
    <col min="11271" max="11271" width="14.28515625" style="2" customWidth="1"/>
    <col min="11272" max="11272" width="12.7109375" style="2" customWidth="1"/>
    <col min="11273" max="11273" width="14.140625" style="2" customWidth="1"/>
    <col min="11274" max="11274" width="6.7109375" style="2" customWidth="1"/>
    <col min="11275" max="11520" width="9.140625" style="2"/>
    <col min="11521" max="11521" width="3.85546875" style="2" customWidth="1"/>
    <col min="11522" max="11522" width="12.85546875" style="2" customWidth="1"/>
    <col min="11523" max="11523" width="36.85546875" style="2" customWidth="1"/>
    <col min="11524" max="11524" width="8.42578125" style="2" customWidth="1"/>
    <col min="11525" max="11525" width="16.85546875" style="2" customWidth="1"/>
    <col min="11526" max="11526" width="12.42578125" style="2" customWidth="1"/>
    <col min="11527" max="11527" width="14.28515625" style="2" customWidth="1"/>
    <col min="11528" max="11528" width="12.7109375" style="2" customWidth="1"/>
    <col min="11529" max="11529" width="14.140625" style="2" customWidth="1"/>
    <col min="11530" max="11530" width="6.7109375" style="2" customWidth="1"/>
    <col min="11531" max="11776" width="9.140625" style="2"/>
    <col min="11777" max="11777" width="3.85546875" style="2" customWidth="1"/>
    <col min="11778" max="11778" width="12.85546875" style="2" customWidth="1"/>
    <col min="11779" max="11779" width="36.85546875" style="2" customWidth="1"/>
    <col min="11780" max="11780" width="8.42578125" style="2" customWidth="1"/>
    <col min="11781" max="11781" width="16.85546875" style="2" customWidth="1"/>
    <col min="11782" max="11782" width="12.42578125" style="2" customWidth="1"/>
    <col min="11783" max="11783" width="14.28515625" style="2" customWidth="1"/>
    <col min="11784" max="11784" width="12.7109375" style="2" customWidth="1"/>
    <col min="11785" max="11785" width="14.140625" style="2" customWidth="1"/>
    <col min="11786" max="11786" width="6.7109375" style="2" customWidth="1"/>
    <col min="11787" max="12032" width="9.140625" style="2"/>
    <col min="12033" max="12033" width="3.85546875" style="2" customWidth="1"/>
    <col min="12034" max="12034" width="12.85546875" style="2" customWidth="1"/>
    <col min="12035" max="12035" width="36.85546875" style="2" customWidth="1"/>
    <col min="12036" max="12036" width="8.42578125" style="2" customWidth="1"/>
    <col min="12037" max="12037" width="16.85546875" style="2" customWidth="1"/>
    <col min="12038" max="12038" width="12.42578125" style="2" customWidth="1"/>
    <col min="12039" max="12039" width="14.28515625" style="2" customWidth="1"/>
    <col min="12040" max="12040" width="12.7109375" style="2" customWidth="1"/>
    <col min="12041" max="12041" width="14.140625" style="2" customWidth="1"/>
    <col min="12042" max="12042" width="6.7109375" style="2" customWidth="1"/>
    <col min="12043" max="12288" width="9.140625" style="2"/>
    <col min="12289" max="12289" width="3.85546875" style="2" customWidth="1"/>
    <col min="12290" max="12290" width="12.85546875" style="2" customWidth="1"/>
    <col min="12291" max="12291" width="36.85546875" style="2" customWidth="1"/>
    <col min="12292" max="12292" width="8.42578125" style="2" customWidth="1"/>
    <col min="12293" max="12293" width="16.85546875" style="2" customWidth="1"/>
    <col min="12294" max="12294" width="12.42578125" style="2" customWidth="1"/>
    <col min="12295" max="12295" width="14.28515625" style="2" customWidth="1"/>
    <col min="12296" max="12296" width="12.7109375" style="2" customWidth="1"/>
    <col min="12297" max="12297" width="14.140625" style="2" customWidth="1"/>
    <col min="12298" max="12298" width="6.7109375" style="2" customWidth="1"/>
    <col min="12299" max="12544" width="9.140625" style="2"/>
    <col min="12545" max="12545" width="3.85546875" style="2" customWidth="1"/>
    <col min="12546" max="12546" width="12.85546875" style="2" customWidth="1"/>
    <col min="12547" max="12547" width="36.85546875" style="2" customWidth="1"/>
    <col min="12548" max="12548" width="8.42578125" style="2" customWidth="1"/>
    <col min="12549" max="12549" width="16.85546875" style="2" customWidth="1"/>
    <col min="12550" max="12550" width="12.42578125" style="2" customWidth="1"/>
    <col min="12551" max="12551" width="14.28515625" style="2" customWidth="1"/>
    <col min="12552" max="12552" width="12.7109375" style="2" customWidth="1"/>
    <col min="12553" max="12553" width="14.140625" style="2" customWidth="1"/>
    <col min="12554" max="12554" width="6.7109375" style="2" customWidth="1"/>
    <col min="12555" max="12800" width="9.140625" style="2"/>
    <col min="12801" max="12801" width="3.85546875" style="2" customWidth="1"/>
    <col min="12802" max="12802" width="12.85546875" style="2" customWidth="1"/>
    <col min="12803" max="12803" width="36.85546875" style="2" customWidth="1"/>
    <col min="12804" max="12804" width="8.42578125" style="2" customWidth="1"/>
    <col min="12805" max="12805" width="16.85546875" style="2" customWidth="1"/>
    <col min="12806" max="12806" width="12.42578125" style="2" customWidth="1"/>
    <col min="12807" max="12807" width="14.28515625" style="2" customWidth="1"/>
    <col min="12808" max="12808" width="12.7109375" style="2" customWidth="1"/>
    <col min="12809" max="12809" width="14.140625" style="2" customWidth="1"/>
    <col min="12810" max="12810" width="6.7109375" style="2" customWidth="1"/>
    <col min="12811" max="13056" width="9.140625" style="2"/>
    <col min="13057" max="13057" width="3.85546875" style="2" customWidth="1"/>
    <col min="13058" max="13058" width="12.85546875" style="2" customWidth="1"/>
    <col min="13059" max="13059" width="36.85546875" style="2" customWidth="1"/>
    <col min="13060" max="13060" width="8.42578125" style="2" customWidth="1"/>
    <col min="13061" max="13061" width="16.85546875" style="2" customWidth="1"/>
    <col min="13062" max="13062" width="12.42578125" style="2" customWidth="1"/>
    <col min="13063" max="13063" width="14.28515625" style="2" customWidth="1"/>
    <col min="13064" max="13064" width="12.7109375" style="2" customWidth="1"/>
    <col min="13065" max="13065" width="14.140625" style="2" customWidth="1"/>
    <col min="13066" max="13066" width="6.7109375" style="2" customWidth="1"/>
    <col min="13067" max="13312" width="9.140625" style="2"/>
    <col min="13313" max="13313" width="3.85546875" style="2" customWidth="1"/>
    <col min="13314" max="13314" width="12.85546875" style="2" customWidth="1"/>
    <col min="13315" max="13315" width="36.85546875" style="2" customWidth="1"/>
    <col min="13316" max="13316" width="8.42578125" style="2" customWidth="1"/>
    <col min="13317" max="13317" width="16.85546875" style="2" customWidth="1"/>
    <col min="13318" max="13318" width="12.42578125" style="2" customWidth="1"/>
    <col min="13319" max="13319" width="14.28515625" style="2" customWidth="1"/>
    <col min="13320" max="13320" width="12.7109375" style="2" customWidth="1"/>
    <col min="13321" max="13321" width="14.140625" style="2" customWidth="1"/>
    <col min="13322" max="13322" width="6.7109375" style="2" customWidth="1"/>
    <col min="13323" max="13568" width="9.140625" style="2"/>
    <col min="13569" max="13569" width="3.85546875" style="2" customWidth="1"/>
    <col min="13570" max="13570" width="12.85546875" style="2" customWidth="1"/>
    <col min="13571" max="13571" width="36.85546875" style="2" customWidth="1"/>
    <col min="13572" max="13572" width="8.42578125" style="2" customWidth="1"/>
    <col min="13573" max="13573" width="16.85546875" style="2" customWidth="1"/>
    <col min="13574" max="13574" width="12.42578125" style="2" customWidth="1"/>
    <col min="13575" max="13575" width="14.28515625" style="2" customWidth="1"/>
    <col min="13576" max="13576" width="12.7109375" style="2" customWidth="1"/>
    <col min="13577" max="13577" width="14.140625" style="2" customWidth="1"/>
    <col min="13578" max="13578" width="6.7109375" style="2" customWidth="1"/>
    <col min="13579" max="13824" width="9.140625" style="2"/>
    <col min="13825" max="13825" width="3.85546875" style="2" customWidth="1"/>
    <col min="13826" max="13826" width="12.85546875" style="2" customWidth="1"/>
    <col min="13827" max="13827" width="36.85546875" style="2" customWidth="1"/>
    <col min="13828" max="13828" width="8.42578125" style="2" customWidth="1"/>
    <col min="13829" max="13829" width="16.85546875" style="2" customWidth="1"/>
    <col min="13830" max="13830" width="12.42578125" style="2" customWidth="1"/>
    <col min="13831" max="13831" width="14.28515625" style="2" customWidth="1"/>
    <col min="13832" max="13832" width="12.7109375" style="2" customWidth="1"/>
    <col min="13833" max="13833" width="14.140625" style="2" customWidth="1"/>
    <col min="13834" max="13834" width="6.7109375" style="2" customWidth="1"/>
    <col min="13835" max="14080" width="9.140625" style="2"/>
    <col min="14081" max="14081" width="3.85546875" style="2" customWidth="1"/>
    <col min="14082" max="14082" width="12.85546875" style="2" customWidth="1"/>
    <col min="14083" max="14083" width="36.85546875" style="2" customWidth="1"/>
    <col min="14084" max="14084" width="8.42578125" style="2" customWidth="1"/>
    <col min="14085" max="14085" width="16.85546875" style="2" customWidth="1"/>
    <col min="14086" max="14086" width="12.42578125" style="2" customWidth="1"/>
    <col min="14087" max="14087" width="14.28515625" style="2" customWidth="1"/>
    <col min="14088" max="14088" width="12.7109375" style="2" customWidth="1"/>
    <col min="14089" max="14089" width="14.140625" style="2" customWidth="1"/>
    <col min="14090" max="14090" width="6.7109375" style="2" customWidth="1"/>
    <col min="14091" max="14336" width="9.140625" style="2"/>
    <col min="14337" max="14337" width="3.85546875" style="2" customWidth="1"/>
    <col min="14338" max="14338" width="12.85546875" style="2" customWidth="1"/>
    <col min="14339" max="14339" width="36.85546875" style="2" customWidth="1"/>
    <col min="14340" max="14340" width="8.42578125" style="2" customWidth="1"/>
    <col min="14341" max="14341" width="16.85546875" style="2" customWidth="1"/>
    <col min="14342" max="14342" width="12.42578125" style="2" customWidth="1"/>
    <col min="14343" max="14343" width="14.28515625" style="2" customWidth="1"/>
    <col min="14344" max="14344" width="12.7109375" style="2" customWidth="1"/>
    <col min="14345" max="14345" width="14.140625" style="2" customWidth="1"/>
    <col min="14346" max="14346" width="6.7109375" style="2" customWidth="1"/>
    <col min="14347" max="14592" width="9.140625" style="2"/>
    <col min="14593" max="14593" width="3.85546875" style="2" customWidth="1"/>
    <col min="14594" max="14594" width="12.85546875" style="2" customWidth="1"/>
    <col min="14595" max="14595" width="36.85546875" style="2" customWidth="1"/>
    <col min="14596" max="14596" width="8.42578125" style="2" customWidth="1"/>
    <col min="14597" max="14597" width="16.85546875" style="2" customWidth="1"/>
    <col min="14598" max="14598" width="12.42578125" style="2" customWidth="1"/>
    <col min="14599" max="14599" width="14.28515625" style="2" customWidth="1"/>
    <col min="14600" max="14600" width="12.7109375" style="2" customWidth="1"/>
    <col min="14601" max="14601" width="14.140625" style="2" customWidth="1"/>
    <col min="14602" max="14602" width="6.7109375" style="2" customWidth="1"/>
    <col min="14603" max="14848" width="9.140625" style="2"/>
    <col min="14849" max="14849" width="3.85546875" style="2" customWidth="1"/>
    <col min="14850" max="14850" width="12.85546875" style="2" customWidth="1"/>
    <col min="14851" max="14851" width="36.85546875" style="2" customWidth="1"/>
    <col min="14852" max="14852" width="8.42578125" style="2" customWidth="1"/>
    <col min="14853" max="14853" width="16.85546875" style="2" customWidth="1"/>
    <col min="14854" max="14854" width="12.42578125" style="2" customWidth="1"/>
    <col min="14855" max="14855" width="14.28515625" style="2" customWidth="1"/>
    <col min="14856" max="14856" width="12.7109375" style="2" customWidth="1"/>
    <col min="14857" max="14857" width="14.140625" style="2" customWidth="1"/>
    <col min="14858" max="14858" width="6.7109375" style="2" customWidth="1"/>
    <col min="14859" max="15104" width="9.140625" style="2"/>
    <col min="15105" max="15105" width="3.85546875" style="2" customWidth="1"/>
    <col min="15106" max="15106" width="12.85546875" style="2" customWidth="1"/>
    <col min="15107" max="15107" width="36.85546875" style="2" customWidth="1"/>
    <col min="15108" max="15108" width="8.42578125" style="2" customWidth="1"/>
    <col min="15109" max="15109" width="16.85546875" style="2" customWidth="1"/>
    <col min="15110" max="15110" width="12.42578125" style="2" customWidth="1"/>
    <col min="15111" max="15111" width="14.28515625" style="2" customWidth="1"/>
    <col min="15112" max="15112" width="12.7109375" style="2" customWidth="1"/>
    <col min="15113" max="15113" width="14.140625" style="2" customWidth="1"/>
    <col min="15114" max="15114" width="6.7109375" style="2" customWidth="1"/>
    <col min="15115" max="15360" width="9.140625" style="2"/>
    <col min="15361" max="15361" width="3.85546875" style="2" customWidth="1"/>
    <col min="15362" max="15362" width="12.85546875" style="2" customWidth="1"/>
    <col min="15363" max="15363" width="36.85546875" style="2" customWidth="1"/>
    <col min="15364" max="15364" width="8.42578125" style="2" customWidth="1"/>
    <col min="15365" max="15365" width="16.85546875" style="2" customWidth="1"/>
    <col min="15366" max="15366" width="12.42578125" style="2" customWidth="1"/>
    <col min="15367" max="15367" width="14.28515625" style="2" customWidth="1"/>
    <col min="15368" max="15368" width="12.7109375" style="2" customWidth="1"/>
    <col min="15369" max="15369" width="14.140625" style="2" customWidth="1"/>
    <col min="15370" max="15370" width="6.7109375" style="2" customWidth="1"/>
    <col min="15371" max="15616" width="9.140625" style="2"/>
    <col min="15617" max="15617" width="3.85546875" style="2" customWidth="1"/>
    <col min="15618" max="15618" width="12.85546875" style="2" customWidth="1"/>
    <col min="15619" max="15619" width="36.85546875" style="2" customWidth="1"/>
    <col min="15620" max="15620" width="8.42578125" style="2" customWidth="1"/>
    <col min="15621" max="15621" width="16.85546875" style="2" customWidth="1"/>
    <col min="15622" max="15622" width="12.42578125" style="2" customWidth="1"/>
    <col min="15623" max="15623" width="14.28515625" style="2" customWidth="1"/>
    <col min="15624" max="15624" width="12.7109375" style="2" customWidth="1"/>
    <col min="15625" max="15625" width="14.140625" style="2" customWidth="1"/>
    <col min="15626" max="15626" width="6.7109375" style="2" customWidth="1"/>
    <col min="15627" max="15872" width="9.140625" style="2"/>
    <col min="15873" max="15873" width="3.85546875" style="2" customWidth="1"/>
    <col min="15874" max="15874" width="12.85546875" style="2" customWidth="1"/>
    <col min="15875" max="15875" width="36.85546875" style="2" customWidth="1"/>
    <col min="15876" max="15876" width="8.42578125" style="2" customWidth="1"/>
    <col min="15877" max="15877" width="16.85546875" style="2" customWidth="1"/>
    <col min="15878" max="15878" width="12.42578125" style="2" customWidth="1"/>
    <col min="15879" max="15879" width="14.28515625" style="2" customWidth="1"/>
    <col min="15880" max="15880" width="12.7109375" style="2" customWidth="1"/>
    <col min="15881" max="15881" width="14.140625" style="2" customWidth="1"/>
    <col min="15882" max="15882" width="6.7109375" style="2" customWidth="1"/>
    <col min="15883" max="16128" width="9.140625" style="2"/>
    <col min="16129" max="16129" width="3.85546875" style="2" customWidth="1"/>
    <col min="16130" max="16130" width="12.85546875" style="2" customWidth="1"/>
    <col min="16131" max="16131" width="36.85546875" style="2" customWidth="1"/>
    <col min="16132" max="16132" width="8.42578125" style="2" customWidth="1"/>
    <col min="16133" max="16133" width="16.85546875" style="2" customWidth="1"/>
    <col min="16134" max="16134" width="12.42578125" style="2" customWidth="1"/>
    <col min="16135" max="16135" width="14.28515625" style="2" customWidth="1"/>
    <col min="16136" max="16136" width="12.7109375" style="2" customWidth="1"/>
    <col min="16137" max="16137" width="14.140625" style="2" customWidth="1"/>
    <col min="16138" max="16138" width="6.7109375" style="2" customWidth="1"/>
    <col min="16139" max="16384" width="9.140625" style="2"/>
  </cols>
  <sheetData>
    <row r="1" spans="1:256" ht="21" customHeight="1">
      <c r="I1" s="64" t="s">
        <v>39</v>
      </c>
    </row>
    <row r="2" spans="1:256" ht="26.25" customHeight="1">
      <c r="A2" s="215" t="s">
        <v>51</v>
      </c>
      <c r="B2" s="215"/>
      <c r="C2" s="215"/>
      <c r="D2" s="215"/>
      <c r="E2" s="215"/>
      <c r="F2" s="215"/>
      <c r="G2" s="215"/>
      <c r="H2" s="215"/>
      <c r="I2" s="215"/>
      <c r="J2" s="92"/>
      <c r="K2" s="92"/>
      <c r="L2" s="92"/>
      <c r="M2" s="92"/>
      <c r="N2" s="92"/>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c r="GL2" s="93"/>
      <c r="GM2" s="93"/>
      <c r="GN2" s="93"/>
      <c r="GO2" s="93"/>
      <c r="GP2" s="93"/>
      <c r="GQ2" s="93"/>
      <c r="GR2" s="93"/>
      <c r="GS2" s="93"/>
      <c r="GT2" s="93"/>
      <c r="GU2" s="93"/>
      <c r="GV2" s="93"/>
      <c r="GW2" s="93"/>
      <c r="GX2" s="93"/>
      <c r="GY2" s="93"/>
      <c r="GZ2" s="93"/>
      <c r="HA2" s="93"/>
      <c r="HB2" s="93"/>
      <c r="HC2" s="93"/>
      <c r="HD2" s="93"/>
      <c r="HE2" s="93"/>
      <c r="HF2" s="93"/>
      <c r="HG2" s="93"/>
      <c r="HH2" s="93"/>
      <c r="HI2" s="93"/>
      <c r="HJ2" s="93"/>
      <c r="HK2" s="93"/>
      <c r="HL2" s="93"/>
      <c r="HM2" s="93"/>
      <c r="HN2" s="93"/>
      <c r="HO2" s="93"/>
      <c r="HP2" s="93"/>
      <c r="HQ2" s="93"/>
      <c r="HR2" s="93"/>
      <c r="HS2" s="93"/>
      <c r="HT2" s="93"/>
      <c r="HU2" s="93"/>
      <c r="HV2" s="93"/>
      <c r="HW2" s="93"/>
      <c r="HX2" s="93"/>
      <c r="HY2" s="93"/>
      <c r="HZ2" s="93"/>
      <c r="IA2" s="93"/>
      <c r="IB2" s="93"/>
      <c r="IC2" s="93"/>
      <c r="ID2" s="93"/>
      <c r="IE2" s="93"/>
      <c r="IF2" s="93"/>
      <c r="IG2" s="93"/>
      <c r="IH2" s="93"/>
      <c r="II2" s="93"/>
      <c r="IJ2" s="93"/>
      <c r="IK2" s="93"/>
      <c r="IL2" s="93"/>
      <c r="IM2" s="93"/>
      <c r="IN2" s="93"/>
      <c r="IO2" s="93"/>
      <c r="IP2" s="93"/>
      <c r="IQ2" s="93"/>
      <c r="IR2" s="93"/>
      <c r="IS2" s="93"/>
      <c r="IT2" s="93"/>
      <c r="IU2" s="93"/>
      <c r="IV2" s="93"/>
    </row>
    <row r="3" spans="1:256" ht="33.75" customHeight="1" thickBot="1">
      <c r="A3" s="151" t="s">
        <v>59</v>
      </c>
      <c r="B3" s="151"/>
      <c r="C3" s="151"/>
      <c r="D3" s="151"/>
      <c r="E3" s="152"/>
      <c r="F3" s="151"/>
      <c r="G3" s="151"/>
      <c r="H3" s="151"/>
      <c r="I3" s="151"/>
      <c r="J3" s="68"/>
      <c r="K3" s="68"/>
      <c r="L3" s="68"/>
      <c r="M3" s="68"/>
      <c r="N3" s="68"/>
      <c r="O3" s="68"/>
      <c r="P3" s="54"/>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H3" s="93"/>
      <c r="EI3" s="93"/>
      <c r="EJ3" s="93"/>
      <c r="EK3" s="93"/>
      <c r="EL3" s="93"/>
      <c r="EM3" s="93"/>
      <c r="EN3" s="93"/>
      <c r="EO3" s="93"/>
      <c r="EP3" s="93"/>
      <c r="EQ3" s="93"/>
      <c r="ER3" s="93"/>
      <c r="ES3" s="93"/>
      <c r="ET3" s="93"/>
      <c r="EU3" s="93"/>
      <c r="EV3" s="93"/>
      <c r="EW3" s="93"/>
      <c r="EX3" s="93"/>
      <c r="EY3" s="93"/>
      <c r="EZ3" s="93"/>
      <c r="FA3" s="93"/>
      <c r="FB3" s="93"/>
      <c r="FC3" s="93"/>
      <c r="FD3" s="93"/>
      <c r="FE3" s="93"/>
      <c r="FF3" s="93"/>
      <c r="FG3" s="93"/>
      <c r="FH3" s="93"/>
      <c r="FI3" s="93"/>
      <c r="FJ3" s="93"/>
      <c r="FK3" s="93"/>
      <c r="FL3" s="93"/>
      <c r="FM3" s="93"/>
      <c r="FN3" s="93"/>
      <c r="FO3" s="93"/>
      <c r="FP3" s="93"/>
      <c r="FQ3" s="93"/>
      <c r="FR3" s="93"/>
      <c r="FS3" s="93"/>
      <c r="FT3" s="93"/>
      <c r="FU3" s="93"/>
      <c r="FV3" s="93"/>
      <c r="FW3" s="93"/>
      <c r="FX3" s="93"/>
      <c r="FY3" s="93"/>
      <c r="FZ3" s="93"/>
      <c r="GA3" s="93"/>
      <c r="GB3" s="93"/>
      <c r="GC3" s="93"/>
      <c r="GD3" s="93"/>
      <c r="GE3" s="93"/>
      <c r="GF3" s="93"/>
      <c r="GG3" s="93"/>
      <c r="GH3" s="93"/>
      <c r="GI3" s="93"/>
      <c r="GJ3" s="93"/>
      <c r="GK3" s="93"/>
      <c r="GL3" s="93"/>
      <c r="GM3" s="93"/>
      <c r="GN3" s="93"/>
      <c r="GO3" s="93"/>
      <c r="GP3" s="93"/>
      <c r="GQ3" s="93"/>
      <c r="GR3" s="93"/>
      <c r="GS3" s="93"/>
      <c r="GT3" s="93"/>
      <c r="GU3" s="93"/>
      <c r="GV3" s="93"/>
      <c r="GW3" s="93"/>
      <c r="GX3" s="93"/>
      <c r="GY3" s="93"/>
      <c r="GZ3" s="93"/>
      <c r="HA3" s="93"/>
      <c r="HB3" s="93"/>
      <c r="HC3" s="93"/>
      <c r="HD3" s="93"/>
      <c r="HE3" s="93"/>
      <c r="HF3" s="93"/>
      <c r="HG3" s="93"/>
      <c r="HH3" s="93"/>
      <c r="HI3" s="93"/>
      <c r="HJ3" s="93"/>
      <c r="HK3" s="93"/>
      <c r="HL3" s="93"/>
      <c r="HM3" s="93"/>
      <c r="HN3" s="93"/>
      <c r="HO3" s="93"/>
      <c r="HP3" s="93"/>
      <c r="HQ3" s="93"/>
      <c r="HR3" s="93"/>
      <c r="HS3" s="93"/>
      <c r="HT3" s="93"/>
      <c r="HU3" s="93"/>
      <c r="HV3" s="93"/>
      <c r="HW3" s="93"/>
      <c r="HX3" s="93"/>
      <c r="HY3" s="93"/>
      <c r="HZ3" s="93"/>
      <c r="IA3" s="93"/>
      <c r="IB3" s="93"/>
      <c r="IC3" s="93"/>
      <c r="ID3" s="93"/>
      <c r="IE3" s="93"/>
      <c r="IF3" s="93"/>
      <c r="IG3" s="93"/>
      <c r="IH3" s="93"/>
      <c r="II3" s="93"/>
      <c r="IJ3" s="93"/>
      <c r="IK3" s="93"/>
      <c r="IL3" s="93"/>
      <c r="IM3" s="93"/>
      <c r="IN3" s="93"/>
      <c r="IO3" s="93"/>
      <c r="IP3" s="93"/>
      <c r="IQ3" s="93"/>
      <c r="IR3" s="93"/>
      <c r="IS3" s="93"/>
      <c r="IT3" s="93"/>
      <c r="IU3" s="93"/>
      <c r="IV3" s="93"/>
    </row>
    <row r="4" spans="1:256" ht="19.5" customHeight="1">
      <c r="A4" s="115" t="s">
        <v>29</v>
      </c>
      <c r="B4" s="115"/>
      <c r="C4" s="116"/>
      <c r="D4" s="115"/>
      <c r="E4" s="115"/>
      <c r="F4" s="115"/>
      <c r="G4" s="115"/>
      <c r="H4" s="115"/>
      <c r="I4" s="115"/>
      <c r="J4" s="56"/>
      <c r="K4" s="56"/>
      <c r="L4" s="56"/>
      <c r="M4" s="56"/>
      <c r="N4" s="56"/>
      <c r="O4" s="56"/>
      <c r="P4" s="2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c r="IT4" s="93"/>
      <c r="IU4" s="93"/>
      <c r="IV4" s="93"/>
    </row>
    <row r="5" spans="1:256" ht="19.5" customHeight="1">
      <c r="A5" s="56"/>
      <c r="B5" s="57"/>
      <c r="C5" s="58"/>
      <c r="D5" s="59"/>
      <c r="E5" s="56"/>
      <c r="F5" s="56"/>
      <c r="G5" s="56"/>
      <c r="H5" s="56"/>
      <c r="I5" s="56"/>
      <c r="J5" s="56"/>
      <c r="K5" s="56"/>
      <c r="L5" s="56"/>
      <c r="M5" s="56"/>
      <c r="N5" s="56"/>
      <c r="O5" s="56"/>
      <c r="P5" s="2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c r="FW5" s="93"/>
      <c r="FX5" s="93"/>
      <c r="FY5" s="93"/>
      <c r="FZ5" s="93"/>
      <c r="GA5" s="93"/>
      <c r="GB5" s="93"/>
      <c r="GC5" s="93"/>
      <c r="GD5" s="93"/>
      <c r="GE5" s="93"/>
      <c r="GF5" s="93"/>
      <c r="GG5" s="93"/>
      <c r="GH5" s="93"/>
      <c r="GI5" s="93"/>
      <c r="GJ5" s="93"/>
      <c r="GK5" s="93"/>
      <c r="GL5" s="93"/>
      <c r="GM5" s="93"/>
      <c r="GN5" s="93"/>
      <c r="GO5" s="93"/>
      <c r="GP5" s="93"/>
      <c r="GQ5" s="93"/>
      <c r="GR5" s="93"/>
      <c r="GS5" s="93"/>
      <c r="GT5" s="93"/>
      <c r="GU5" s="93"/>
      <c r="GV5" s="93"/>
      <c r="GW5" s="93"/>
      <c r="GX5" s="93"/>
      <c r="GY5" s="93"/>
      <c r="GZ5" s="93"/>
      <c r="HA5" s="93"/>
      <c r="HB5" s="93"/>
      <c r="HC5" s="93"/>
      <c r="HD5" s="93"/>
      <c r="HE5" s="93"/>
      <c r="HF5" s="93"/>
      <c r="HG5" s="93"/>
      <c r="HH5" s="93"/>
      <c r="HI5" s="93"/>
      <c r="HJ5" s="93"/>
      <c r="HK5" s="93"/>
      <c r="HL5" s="93"/>
      <c r="HM5" s="93"/>
      <c r="HN5" s="93"/>
      <c r="HO5" s="93"/>
      <c r="HP5" s="93"/>
      <c r="HQ5" s="93"/>
      <c r="HR5" s="93"/>
      <c r="HS5" s="93"/>
      <c r="HT5" s="93"/>
      <c r="HU5" s="93"/>
      <c r="HV5" s="93"/>
      <c r="HW5" s="93"/>
      <c r="HX5" s="93"/>
      <c r="HY5" s="93"/>
      <c r="HZ5" s="93"/>
      <c r="IA5" s="93"/>
      <c r="IB5" s="93"/>
      <c r="IC5" s="93"/>
      <c r="ID5" s="93"/>
      <c r="IE5" s="93"/>
      <c r="IF5" s="93"/>
      <c r="IG5" s="93"/>
      <c r="IH5" s="93"/>
      <c r="II5" s="93"/>
      <c r="IJ5" s="93"/>
      <c r="IK5" s="93"/>
      <c r="IL5" s="93"/>
      <c r="IM5" s="93"/>
      <c r="IN5" s="93"/>
      <c r="IO5" s="93"/>
      <c r="IP5" s="93"/>
      <c r="IQ5" s="93"/>
      <c r="IR5" s="93"/>
      <c r="IS5" s="93"/>
      <c r="IT5" s="93"/>
      <c r="IU5" s="93"/>
      <c r="IV5" s="93"/>
    </row>
    <row r="6" spans="1:256" ht="9.75" customHeight="1">
      <c r="A6" s="56"/>
      <c r="B6" s="57"/>
      <c r="C6" s="58"/>
      <c r="D6" s="59"/>
      <c r="E6" s="56"/>
      <c r="F6" s="56"/>
      <c r="G6" s="56"/>
      <c r="H6" s="56"/>
      <c r="I6" s="56"/>
      <c r="J6" s="56"/>
      <c r="K6" s="56"/>
      <c r="L6" s="56"/>
      <c r="M6" s="56"/>
      <c r="N6" s="56"/>
      <c r="O6" s="56"/>
      <c r="P6" s="2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c r="BG6" s="93"/>
      <c r="BH6" s="93"/>
      <c r="BI6" s="93"/>
      <c r="BJ6" s="93"/>
      <c r="BK6" s="93"/>
      <c r="BL6" s="93"/>
      <c r="BM6" s="93"/>
      <c r="BN6" s="93"/>
      <c r="BO6" s="93"/>
      <c r="BP6" s="93"/>
      <c r="BQ6" s="93"/>
      <c r="BR6" s="93"/>
      <c r="BS6" s="93"/>
      <c r="BT6" s="93"/>
      <c r="BU6" s="93"/>
      <c r="BV6" s="93"/>
      <c r="BW6" s="93"/>
      <c r="BX6" s="93"/>
      <c r="BY6" s="93"/>
      <c r="BZ6" s="93"/>
      <c r="CA6" s="93"/>
      <c r="CB6" s="93"/>
      <c r="CC6" s="93"/>
      <c r="CD6" s="93"/>
      <c r="CE6" s="93"/>
      <c r="CF6" s="93"/>
      <c r="CG6" s="93"/>
      <c r="CH6" s="93"/>
      <c r="CI6" s="93"/>
      <c r="CJ6" s="93"/>
      <c r="CK6" s="93"/>
      <c r="CL6" s="93"/>
      <c r="CM6" s="93"/>
      <c r="CN6" s="93"/>
      <c r="CO6" s="93"/>
      <c r="CP6" s="93"/>
      <c r="CQ6" s="93"/>
      <c r="CR6" s="93"/>
      <c r="CS6" s="93"/>
      <c r="CT6" s="93"/>
      <c r="CU6" s="93"/>
      <c r="CV6" s="93"/>
      <c r="CW6" s="93"/>
      <c r="CX6" s="93"/>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3"/>
      <c r="DZ6" s="93"/>
      <c r="EA6" s="93"/>
      <c r="EB6" s="93"/>
      <c r="EC6" s="93"/>
      <c r="ED6" s="93"/>
      <c r="EE6" s="93"/>
      <c r="EF6" s="93"/>
      <c r="EG6" s="93"/>
      <c r="EH6" s="93"/>
      <c r="EI6" s="93"/>
      <c r="EJ6" s="93"/>
      <c r="EK6" s="93"/>
      <c r="EL6" s="93"/>
      <c r="EM6" s="93"/>
      <c r="EN6" s="93"/>
      <c r="EO6" s="93"/>
      <c r="EP6" s="93"/>
      <c r="EQ6" s="93"/>
      <c r="ER6" s="93"/>
      <c r="ES6" s="93"/>
      <c r="ET6" s="93"/>
      <c r="EU6" s="93"/>
      <c r="EV6" s="93"/>
      <c r="EW6" s="93"/>
      <c r="EX6" s="93"/>
      <c r="EY6" s="93"/>
      <c r="EZ6" s="93"/>
      <c r="FA6" s="93"/>
      <c r="FB6" s="93"/>
      <c r="FC6" s="93"/>
      <c r="FD6" s="93"/>
      <c r="FE6" s="93"/>
      <c r="FF6" s="93"/>
      <c r="FG6" s="93"/>
      <c r="FH6" s="93"/>
      <c r="FI6" s="93"/>
      <c r="FJ6" s="93"/>
      <c r="FK6" s="93"/>
      <c r="FL6" s="93"/>
      <c r="FM6" s="93"/>
      <c r="FN6" s="93"/>
      <c r="FO6" s="93"/>
      <c r="FP6" s="93"/>
      <c r="FQ6" s="93"/>
      <c r="FR6" s="93"/>
      <c r="FS6" s="93"/>
      <c r="FT6" s="93"/>
      <c r="FU6" s="93"/>
      <c r="FV6" s="93"/>
      <c r="FW6" s="93"/>
      <c r="FX6" s="93"/>
      <c r="FY6" s="93"/>
      <c r="FZ6" s="93"/>
      <c r="GA6" s="93"/>
      <c r="GB6" s="93"/>
      <c r="GC6" s="93"/>
      <c r="GD6" s="93"/>
      <c r="GE6" s="93"/>
      <c r="GF6" s="93"/>
      <c r="GG6" s="93"/>
      <c r="GH6" s="93"/>
      <c r="GI6" s="93"/>
      <c r="GJ6" s="93"/>
      <c r="GK6" s="93"/>
      <c r="GL6" s="93"/>
      <c r="GM6" s="93"/>
      <c r="GN6" s="93"/>
      <c r="GO6" s="93"/>
      <c r="GP6" s="93"/>
      <c r="GQ6" s="93"/>
      <c r="GR6" s="93"/>
      <c r="GS6" s="93"/>
      <c r="GT6" s="93"/>
      <c r="GU6" s="93"/>
      <c r="GV6" s="93"/>
      <c r="GW6" s="93"/>
      <c r="GX6" s="93"/>
      <c r="GY6" s="93"/>
      <c r="GZ6" s="93"/>
      <c r="HA6" s="93"/>
      <c r="HB6" s="93"/>
      <c r="HC6" s="93"/>
      <c r="HD6" s="93"/>
      <c r="HE6" s="93"/>
      <c r="HF6" s="93"/>
      <c r="HG6" s="93"/>
      <c r="HH6" s="93"/>
      <c r="HI6" s="93"/>
      <c r="HJ6" s="93"/>
      <c r="HK6" s="93"/>
      <c r="HL6" s="93"/>
      <c r="HM6" s="93"/>
      <c r="HN6" s="93"/>
      <c r="HO6" s="93"/>
      <c r="HP6" s="93"/>
      <c r="HQ6" s="93"/>
      <c r="HR6" s="93"/>
      <c r="HS6" s="93"/>
      <c r="HT6" s="93"/>
      <c r="HU6" s="93"/>
      <c r="HV6" s="93"/>
      <c r="HW6" s="93"/>
      <c r="HX6" s="93"/>
      <c r="HY6" s="93"/>
      <c r="HZ6" s="93"/>
      <c r="IA6" s="93"/>
      <c r="IB6" s="93"/>
      <c r="IC6" s="93"/>
      <c r="ID6" s="93"/>
      <c r="IE6" s="93"/>
      <c r="IF6" s="93"/>
      <c r="IG6" s="93"/>
      <c r="IH6" s="93"/>
      <c r="II6" s="93"/>
      <c r="IJ6" s="93"/>
      <c r="IK6" s="93"/>
      <c r="IL6" s="93"/>
      <c r="IM6" s="93"/>
      <c r="IN6" s="93"/>
      <c r="IO6" s="93"/>
      <c r="IP6" s="93"/>
      <c r="IQ6" s="93"/>
      <c r="IR6" s="93"/>
      <c r="IS6" s="93"/>
      <c r="IT6" s="93"/>
      <c r="IU6" s="93"/>
      <c r="IV6" s="93"/>
    </row>
    <row r="7" spans="1:256" ht="31.5" customHeight="1">
      <c r="A7" s="216" t="str">
        <f>KOPTĀME!A11</f>
        <v>Objekta nosaukums: Ēkas Miera ielā 58a (kad. Nr. 0100 026 0092 005) un Ēkas Miera ielā 58a (kad. Nr. 0100 026 2024 005), Rīga daļas pārbūve Kino muzeja vajadzībām</v>
      </c>
      <c r="B7" s="216"/>
      <c r="C7" s="216"/>
      <c r="D7" s="216"/>
      <c r="E7" s="216"/>
      <c r="F7" s="216"/>
      <c r="G7" s="216"/>
      <c r="H7" s="216"/>
      <c r="I7" s="216"/>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3"/>
      <c r="BO7" s="93"/>
      <c r="BP7" s="93"/>
      <c r="BQ7" s="93"/>
      <c r="BR7" s="93"/>
      <c r="BS7" s="93"/>
      <c r="BT7" s="93"/>
      <c r="BU7" s="93"/>
      <c r="BV7" s="93"/>
      <c r="BW7" s="93"/>
      <c r="BX7" s="93"/>
      <c r="BY7" s="93"/>
      <c r="BZ7" s="93"/>
      <c r="CA7" s="93"/>
      <c r="CB7" s="93"/>
      <c r="CC7" s="93"/>
      <c r="CD7" s="93"/>
      <c r="CE7" s="93"/>
      <c r="CF7" s="93"/>
      <c r="CG7" s="93"/>
      <c r="CH7" s="93"/>
      <c r="CI7" s="93"/>
      <c r="CJ7" s="93"/>
      <c r="CK7" s="93"/>
      <c r="CL7" s="93"/>
      <c r="CM7" s="93"/>
      <c r="CN7" s="93"/>
      <c r="CO7" s="93"/>
      <c r="CP7" s="93"/>
      <c r="CQ7" s="93"/>
      <c r="CR7" s="93"/>
      <c r="CS7" s="93"/>
      <c r="CT7" s="93"/>
      <c r="CU7" s="93"/>
      <c r="CV7" s="93"/>
      <c r="CW7" s="93"/>
      <c r="CX7" s="93"/>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3"/>
      <c r="DZ7" s="93"/>
      <c r="EA7" s="93"/>
      <c r="EB7" s="93"/>
      <c r="EC7" s="93"/>
      <c r="ED7" s="93"/>
      <c r="EE7" s="93"/>
      <c r="EF7" s="93"/>
      <c r="EG7" s="93"/>
      <c r="EH7" s="93"/>
      <c r="EI7" s="93"/>
      <c r="EJ7" s="93"/>
      <c r="EK7" s="93"/>
      <c r="EL7" s="93"/>
      <c r="EM7" s="93"/>
      <c r="EN7" s="93"/>
      <c r="EO7" s="93"/>
      <c r="EP7" s="93"/>
      <c r="EQ7" s="93"/>
      <c r="ER7" s="93"/>
      <c r="ES7" s="93"/>
      <c r="ET7" s="93"/>
      <c r="EU7" s="93"/>
      <c r="EV7" s="93"/>
      <c r="EW7" s="93"/>
      <c r="EX7" s="93"/>
      <c r="EY7" s="93"/>
      <c r="EZ7" s="93"/>
      <c r="FA7" s="93"/>
      <c r="FB7" s="93"/>
      <c r="FC7" s="93"/>
      <c r="FD7" s="93"/>
      <c r="FE7" s="93"/>
      <c r="FF7" s="93"/>
      <c r="FG7" s="93"/>
      <c r="FH7" s="93"/>
      <c r="FI7" s="93"/>
      <c r="FJ7" s="93"/>
      <c r="FK7" s="93"/>
      <c r="FL7" s="93"/>
      <c r="FM7" s="93"/>
      <c r="FN7" s="93"/>
      <c r="FO7" s="93"/>
      <c r="FP7" s="93"/>
      <c r="FQ7" s="93"/>
      <c r="FR7" s="93"/>
      <c r="FS7" s="93"/>
      <c r="FT7" s="93"/>
      <c r="FU7" s="93"/>
      <c r="FV7" s="93"/>
      <c r="FW7" s="93"/>
      <c r="FX7" s="93"/>
      <c r="FY7" s="93"/>
      <c r="FZ7" s="93"/>
      <c r="GA7" s="93"/>
      <c r="GB7" s="93"/>
      <c r="GC7" s="93"/>
      <c r="GD7" s="93"/>
      <c r="GE7" s="93"/>
      <c r="GF7" s="93"/>
      <c r="GG7" s="93"/>
      <c r="GH7" s="93"/>
      <c r="GI7" s="93"/>
      <c r="GJ7" s="93"/>
      <c r="GK7" s="93"/>
      <c r="GL7" s="93"/>
      <c r="GM7" s="93"/>
      <c r="GN7" s="93"/>
      <c r="GO7" s="93"/>
      <c r="GP7" s="93"/>
      <c r="GQ7" s="93"/>
      <c r="GR7" s="93"/>
      <c r="GS7" s="93"/>
      <c r="GT7" s="93"/>
      <c r="GU7" s="93"/>
      <c r="GV7" s="93"/>
      <c r="GW7" s="93"/>
      <c r="GX7" s="93"/>
      <c r="GY7" s="93"/>
      <c r="GZ7" s="93"/>
      <c r="HA7" s="93"/>
      <c r="HB7" s="93"/>
      <c r="HC7" s="93"/>
      <c r="HD7" s="93"/>
      <c r="HE7" s="93"/>
      <c r="HF7" s="93"/>
      <c r="HG7" s="93"/>
      <c r="HH7" s="93"/>
      <c r="HI7" s="93"/>
      <c r="HJ7" s="93"/>
      <c r="HK7" s="93"/>
      <c r="HL7" s="93"/>
      <c r="HM7" s="93"/>
      <c r="HN7" s="93"/>
      <c r="HO7" s="93"/>
      <c r="HP7" s="93"/>
      <c r="HQ7" s="93"/>
      <c r="HR7" s="93"/>
      <c r="HS7" s="93"/>
      <c r="HT7" s="93"/>
      <c r="HU7" s="93"/>
      <c r="HV7" s="93"/>
      <c r="HW7" s="93"/>
      <c r="HX7" s="93"/>
      <c r="HY7" s="93"/>
      <c r="HZ7" s="93"/>
      <c r="IA7" s="93"/>
      <c r="IB7" s="93"/>
      <c r="IC7" s="93"/>
      <c r="ID7" s="93"/>
      <c r="IE7" s="93"/>
      <c r="IF7" s="93"/>
      <c r="IG7" s="93"/>
      <c r="IH7" s="93"/>
      <c r="II7" s="93"/>
      <c r="IJ7" s="93"/>
      <c r="IK7" s="93"/>
      <c r="IL7" s="93"/>
      <c r="IM7" s="93"/>
      <c r="IN7" s="93"/>
      <c r="IO7" s="93"/>
      <c r="IP7" s="93"/>
      <c r="IQ7" s="93"/>
      <c r="IR7" s="93"/>
      <c r="IS7" s="93"/>
      <c r="IT7" s="93"/>
      <c r="IU7" s="93"/>
      <c r="IV7" s="93"/>
    </row>
    <row r="8" spans="1:256" ht="24.75" customHeight="1">
      <c r="A8" s="227" t="str">
        <f>KOPTĀME!A12</f>
        <v>Būves nosaukums: Darbnīca, Teātris</v>
      </c>
      <c r="B8" s="227"/>
      <c r="C8" s="227"/>
      <c r="D8" s="227"/>
      <c r="E8" s="227"/>
      <c r="F8" s="227"/>
      <c r="G8" s="227"/>
      <c r="H8" s="227"/>
      <c r="I8" s="227"/>
      <c r="J8" s="94"/>
      <c r="K8" s="95"/>
      <c r="L8" s="95"/>
      <c r="M8" s="95"/>
      <c r="N8" s="95"/>
      <c r="O8" s="95"/>
    </row>
    <row r="9" spans="1:256" ht="19.5" customHeight="1">
      <c r="A9" s="75" t="str">
        <f>KOPTĀME!A13</f>
        <v>Objekta adrese: Miera ielā 58a, Rīga</v>
      </c>
      <c r="B9" s="75"/>
      <c r="C9" s="24"/>
      <c r="D9" s="76"/>
      <c r="E9" s="76"/>
      <c r="F9" s="76"/>
      <c r="G9" s="76"/>
      <c r="H9" s="76"/>
      <c r="I9" s="76"/>
      <c r="J9" s="24"/>
      <c r="K9" s="24"/>
      <c r="L9" s="24"/>
      <c r="M9" s="24"/>
      <c r="N9" s="24"/>
      <c r="O9" s="24"/>
    </row>
    <row r="10" spans="1:256" ht="23.25" customHeight="1">
      <c r="A10" s="75" t="str">
        <f>KOPTĀME!A14</f>
        <v>Pasūtījuma Nr. LKA 2026/14</v>
      </c>
      <c r="B10" s="75"/>
      <c r="C10" s="77"/>
      <c r="D10" s="76"/>
      <c r="E10" s="76"/>
      <c r="F10" s="76"/>
      <c r="G10" s="76"/>
      <c r="H10" s="76"/>
      <c r="I10" s="76"/>
      <c r="J10" s="96"/>
      <c r="K10" s="77"/>
      <c r="L10" s="77"/>
      <c r="M10" s="77"/>
      <c r="N10" s="77"/>
      <c r="O10" s="77"/>
    </row>
    <row r="11" spans="1:256" ht="13.5">
      <c r="A11" s="108" t="s">
        <v>56</v>
      </c>
      <c r="B11" s="78"/>
      <c r="C11" s="79"/>
      <c r="D11" s="79"/>
      <c r="E11" s="79"/>
      <c r="F11" s="79"/>
      <c r="G11" s="13" t="s">
        <v>38</v>
      </c>
      <c r="H11" s="80">
        <f>E38</f>
        <v>0</v>
      </c>
      <c r="I11" s="81"/>
      <c r="J11" s="97"/>
      <c r="K11" s="97"/>
      <c r="L11" s="98"/>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81"/>
      <c r="BU11" s="81"/>
      <c r="BV11" s="81"/>
      <c r="BW11" s="81"/>
      <c r="BX11" s="81"/>
      <c r="BY11" s="81"/>
      <c r="BZ11" s="81"/>
      <c r="CA11" s="81"/>
      <c r="CB11" s="81"/>
      <c r="CC11" s="81"/>
      <c r="CD11" s="81"/>
      <c r="CE11" s="81"/>
      <c r="CF11" s="81"/>
      <c r="CG11" s="81"/>
      <c r="CH11" s="81"/>
      <c r="CI11" s="81"/>
      <c r="CJ11" s="81"/>
      <c r="CK11" s="81"/>
      <c r="CL11" s="81"/>
      <c r="CM11" s="81"/>
      <c r="CN11" s="81"/>
      <c r="CO11" s="81"/>
      <c r="CP11" s="81"/>
      <c r="CQ11" s="81"/>
      <c r="CR11" s="81"/>
      <c r="CS11" s="81"/>
      <c r="CT11" s="81"/>
      <c r="CU11" s="81"/>
      <c r="CV11" s="81"/>
      <c r="CW11" s="81"/>
      <c r="CX11" s="81"/>
      <c r="CY11" s="81"/>
      <c r="CZ11" s="81"/>
      <c r="DA11" s="81"/>
      <c r="DB11" s="81"/>
      <c r="DC11" s="81"/>
      <c r="DD11" s="81"/>
      <c r="DE11" s="81"/>
      <c r="DF11" s="81"/>
      <c r="DG11" s="81"/>
      <c r="DH11" s="81"/>
      <c r="DI11" s="81"/>
      <c r="DJ11" s="81"/>
      <c r="DK11" s="81"/>
      <c r="DL11" s="81"/>
      <c r="DM11" s="81"/>
      <c r="DN11" s="81"/>
      <c r="DO11" s="81"/>
      <c r="DP11" s="81"/>
      <c r="DQ11" s="81"/>
      <c r="DR11" s="81"/>
      <c r="DS11" s="81"/>
      <c r="DT11" s="81"/>
      <c r="DU11" s="81"/>
      <c r="DV11" s="81"/>
      <c r="DW11" s="81"/>
      <c r="DX11" s="81"/>
      <c r="DY11" s="81"/>
      <c r="DZ11" s="81"/>
      <c r="EA11" s="81"/>
      <c r="EB11" s="81"/>
      <c r="EC11" s="81"/>
      <c r="ED11" s="81"/>
      <c r="EE11" s="81"/>
      <c r="EF11" s="81"/>
      <c r="EG11" s="81"/>
      <c r="EH11" s="81"/>
      <c r="EI11" s="81"/>
      <c r="EJ11" s="81"/>
      <c r="EK11" s="81"/>
      <c r="EL11" s="81"/>
      <c r="EM11" s="81"/>
      <c r="EN11" s="81"/>
      <c r="EO11" s="81"/>
      <c r="EP11" s="81"/>
      <c r="EQ11" s="81"/>
      <c r="ER11" s="81"/>
      <c r="ES11" s="81"/>
      <c r="ET11" s="81"/>
      <c r="EU11" s="81"/>
      <c r="EV11" s="81"/>
      <c r="EW11" s="81"/>
      <c r="EX11" s="81"/>
      <c r="EY11" s="81"/>
      <c r="EZ11" s="81"/>
      <c r="FA11" s="81"/>
      <c r="FB11" s="81"/>
      <c r="FC11" s="81"/>
      <c r="FD11" s="81"/>
      <c r="FE11" s="81"/>
      <c r="FF11" s="81"/>
      <c r="FG11" s="81"/>
      <c r="FH11" s="81"/>
      <c r="FI11" s="81"/>
      <c r="FJ11" s="81"/>
      <c r="FK11" s="81"/>
      <c r="FL11" s="81"/>
      <c r="FM11" s="81"/>
      <c r="FN11" s="81"/>
      <c r="FO11" s="81"/>
      <c r="FP11" s="81"/>
      <c r="FQ11" s="81"/>
      <c r="FR11" s="81"/>
      <c r="FS11" s="81"/>
      <c r="FT11" s="81"/>
      <c r="FU11" s="81"/>
      <c r="FV11" s="81"/>
      <c r="FW11" s="81"/>
      <c r="FX11" s="81"/>
      <c r="FY11" s="81"/>
      <c r="FZ11" s="81"/>
      <c r="GA11" s="81"/>
      <c r="GB11" s="81"/>
      <c r="GC11" s="81"/>
      <c r="GD11" s="81"/>
      <c r="GE11" s="81"/>
      <c r="GF11" s="81"/>
      <c r="GG11" s="81"/>
      <c r="GH11" s="81"/>
      <c r="GI11" s="81"/>
      <c r="GJ11" s="81"/>
      <c r="GK11" s="81"/>
      <c r="GL11" s="81"/>
      <c r="GM11" s="81"/>
      <c r="GN11" s="81"/>
      <c r="GO11" s="81"/>
      <c r="GP11" s="81"/>
      <c r="GQ11" s="81"/>
      <c r="GR11" s="81"/>
      <c r="GS11" s="81"/>
      <c r="GT11" s="81"/>
      <c r="GU11" s="81"/>
      <c r="GV11" s="81"/>
      <c r="GW11" s="81"/>
      <c r="GX11" s="81"/>
      <c r="GY11" s="81"/>
      <c r="GZ11" s="81"/>
      <c r="HA11" s="81"/>
      <c r="HB11" s="81"/>
      <c r="HC11" s="81"/>
      <c r="HD11" s="81"/>
      <c r="HE11" s="81"/>
      <c r="HF11" s="81"/>
      <c r="HG11" s="81"/>
      <c r="HH11" s="81"/>
      <c r="HI11" s="81"/>
      <c r="HJ11" s="81"/>
      <c r="HK11" s="81"/>
      <c r="HL11" s="81"/>
      <c r="HM11" s="81"/>
      <c r="HN11" s="81"/>
      <c r="HO11" s="81"/>
      <c r="HP11" s="81"/>
      <c r="HQ11" s="81"/>
      <c r="HR11" s="81"/>
      <c r="HS11" s="81"/>
      <c r="HT11" s="81"/>
      <c r="HU11" s="81"/>
      <c r="HV11" s="81"/>
      <c r="HW11" s="81"/>
      <c r="HX11" s="81"/>
      <c r="HY11" s="81"/>
      <c r="HZ11" s="81"/>
      <c r="IA11" s="81"/>
      <c r="IB11" s="81"/>
      <c r="IC11" s="81"/>
      <c r="ID11" s="81"/>
      <c r="IE11" s="81"/>
      <c r="IF11" s="81"/>
      <c r="IG11" s="81"/>
      <c r="IH11" s="81"/>
      <c r="II11" s="81"/>
      <c r="IJ11" s="81"/>
      <c r="IK11" s="81"/>
      <c r="IL11" s="81"/>
      <c r="IM11" s="81"/>
      <c r="IN11" s="81"/>
      <c r="IO11" s="81"/>
      <c r="IP11" s="81"/>
      <c r="IQ11" s="81"/>
      <c r="IR11" s="81"/>
      <c r="IS11" s="81"/>
      <c r="IT11" s="81"/>
      <c r="IU11" s="81"/>
      <c r="IV11" s="81"/>
    </row>
    <row r="12" spans="1:256" ht="13.5">
      <c r="A12" s="78"/>
      <c r="B12" s="78"/>
      <c r="C12" s="79"/>
      <c r="D12" s="79"/>
      <c r="E12" s="79"/>
      <c r="F12" s="79"/>
      <c r="G12" s="13" t="s">
        <v>17</v>
      </c>
      <c r="H12" s="80">
        <f>I34</f>
        <v>0</v>
      </c>
      <c r="I12" s="81"/>
      <c r="J12" s="97"/>
      <c r="K12" s="97"/>
      <c r="L12" s="98"/>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81"/>
      <c r="FA12" s="81"/>
      <c r="FB12" s="81"/>
      <c r="FC12" s="81"/>
      <c r="FD12" s="81"/>
      <c r="FE12" s="81"/>
      <c r="FF12" s="81"/>
      <c r="FG12" s="81"/>
      <c r="FH12" s="81"/>
      <c r="FI12" s="81"/>
      <c r="FJ12" s="81"/>
      <c r="FK12" s="81"/>
      <c r="FL12" s="81"/>
      <c r="FM12" s="81"/>
      <c r="FN12" s="81"/>
      <c r="FO12" s="81"/>
      <c r="FP12" s="81"/>
      <c r="FQ12" s="81"/>
      <c r="FR12" s="81"/>
      <c r="FS12" s="81"/>
      <c r="FT12" s="81"/>
      <c r="FU12" s="81"/>
      <c r="FV12" s="81"/>
      <c r="FW12" s="81"/>
      <c r="FX12" s="81"/>
      <c r="FY12" s="81"/>
      <c r="FZ12" s="81"/>
      <c r="GA12" s="81"/>
      <c r="GB12" s="81"/>
      <c r="GC12" s="81"/>
      <c r="GD12" s="81"/>
      <c r="GE12" s="81"/>
      <c r="GF12" s="81"/>
      <c r="GG12" s="81"/>
      <c r="GH12" s="81"/>
      <c r="GI12" s="81"/>
      <c r="GJ12" s="81"/>
      <c r="GK12" s="81"/>
      <c r="GL12" s="81"/>
      <c r="GM12" s="81"/>
      <c r="GN12" s="81"/>
      <c r="GO12" s="81"/>
      <c r="GP12" s="81"/>
      <c r="GQ12" s="81"/>
      <c r="GR12" s="81"/>
      <c r="GS12" s="81"/>
      <c r="GT12" s="81"/>
      <c r="GU12" s="81"/>
      <c r="GV12" s="81"/>
      <c r="GW12" s="81"/>
      <c r="GX12" s="81"/>
      <c r="GY12" s="81"/>
      <c r="GZ12" s="81"/>
      <c r="HA12" s="81"/>
      <c r="HB12" s="81"/>
      <c r="HC12" s="81"/>
      <c r="HD12" s="81"/>
      <c r="HE12" s="81"/>
      <c r="HF12" s="81"/>
      <c r="HG12" s="81"/>
      <c r="HH12" s="81"/>
      <c r="HI12" s="81"/>
      <c r="HJ12" s="81"/>
      <c r="HK12" s="81"/>
      <c r="HL12" s="81"/>
      <c r="HM12" s="81"/>
      <c r="HN12" s="81"/>
      <c r="HO12" s="81"/>
      <c r="HP12" s="81"/>
      <c r="HQ12" s="81"/>
      <c r="HR12" s="81"/>
      <c r="HS12" s="81"/>
      <c r="HT12" s="81"/>
      <c r="HU12" s="81"/>
      <c r="HV12" s="81"/>
      <c r="HW12" s="81"/>
      <c r="HX12" s="81"/>
      <c r="HY12" s="81"/>
      <c r="HZ12" s="81"/>
      <c r="IA12" s="81"/>
      <c r="IB12" s="81"/>
      <c r="IC12" s="81"/>
      <c r="ID12" s="81"/>
      <c r="IE12" s="81"/>
      <c r="IF12" s="81"/>
      <c r="IG12" s="81"/>
      <c r="IH12" s="81"/>
      <c r="II12" s="81"/>
      <c r="IJ12" s="81"/>
      <c r="IK12" s="81"/>
      <c r="IL12" s="81"/>
      <c r="IM12" s="81"/>
      <c r="IN12" s="81"/>
      <c r="IO12" s="81"/>
      <c r="IP12" s="81"/>
      <c r="IQ12" s="81"/>
      <c r="IR12" s="81"/>
      <c r="IS12" s="81"/>
      <c r="IT12" s="81"/>
      <c r="IU12" s="81"/>
      <c r="IV12" s="81"/>
    </row>
    <row r="13" spans="1:256" ht="13.5">
      <c r="A13" s="78"/>
      <c r="B13" s="78"/>
      <c r="C13" s="79"/>
      <c r="D13" s="79"/>
      <c r="E13" s="79"/>
      <c r="F13" s="79"/>
      <c r="G13" s="13"/>
      <c r="H13" s="80"/>
      <c r="I13" s="81"/>
      <c r="J13" s="97"/>
      <c r="K13" s="97"/>
      <c r="L13" s="98"/>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1"/>
      <c r="BN13" s="81"/>
      <c r="BO13" s="81"/>
      <c r="BP13" s="81"/>
      <c r="BQ13" s="81"/>
      <c r="BR13" s="81"/>
      <c r="BS13" s="81"/>
      <c r="BT13" s="81"/>
      <c r="BU13" s="81"/>
      <c r="BV13" s="81"/>
      <c r="BW13" s="81"/>
      <c r="BX13" s="81"/>
      <c r="BY13" s="81"/>
      <c r="BZ13" s="81"/>
      <c r="CA13" s="81"/>
      <c r="CB13" s="81"/>
      <c r="CC13" s="81"/>
      <c r="CD13" s="81"/>
      <c r="CE13" s="81"/>
      <c r="CF13" s="81"/>
      <c r="CG13" s="81"/>
      <c r="CH13" s="81"/>
      <c r="CI13" s="81"/>
      <c r="CJ13" s="81"/>
      <c r="CK13" s="81"/>
      <c r="CL13" s="81"/>
      <c r="CM13" s="81"/>
      <c r="CN13" s="81"/>
      <c r="CO13" s="81"/>
      <c r="CP13" s="81"/>
      <c r="CQ13" s="81"/>
      <c r="CR13" s="81"/>
      <c r="CS13" s="81"/>
      <c r="CT13" s="81"/>
      <c r="CU13" s="81"/>
      <c r="CV13" s="81"/>
      <c r="CW13" s="81"/>
      <c r="CX13" s="81"/>
      <c r="CY13" s="81"/>
      <c r="CZ13" s="81"/>
      <c r="DA13" s="81"/>
      <c r="DB13" s="81"/>
      <c r="DC13" s="81"/>
      <c r="DD13" s="81"/>
      <c r="DE13" s="81"/>
      <c r="DF13" s="81"/>
      <c r="DG13" s="81"/>
      <c r="DH13" s="81"/>
      <c r="DI13" s="81"/>
      <c r="DJ13" s="81"/>
      <c r="DK13" s="81"/>
      <c r="DL13" s="81"/>
      <c r="DM13" s="81"/>
      <c r="DN13" s="81"/>
      <c r="DO13" s="81"/>
      <c r="DP13" s="81"/>
      <c r="DQ13" s="81"/>
      <c r="DR13" s="81"/>
      <c r="DS13" s="81"/>
      <c r="DT13" s="81"/>
      <c r="DU13" s="81"/>
      <c r="DV13" s="81"/>
      <c r="DW13" s="81"/>
      <c r="DX13" s="81"/>
      <c r="DY13" s="81"/>
      <c r="DZ13" s="81"/>
      <c r="EA13" s="81"/>
      <c r="EB13" s="81"/>
      <c r="EC13" s="81"/>
      <c r="ED13" s="81"/>
      <c r="EE13" s="81"/>
      <c r="EF13" s="81"/>
      <c r="EG13" s="81"/>
      <c r="EH13" s="81"/>
      <c r="EI13" s="81"/>
      <c r="EJ13" s="81"/>
      <c r="EK13" s="81"/>
      <c r="EL13" s="81"/>
      <c r="EM13" s="81"/>
      <c r="EN13" s="81"/>
      <c r="EO13" s="81"/>
      <c r="EP13" s="81"/>
      <c r="EQ13" s="81"/>
      <c r="ER13" s="81"/>
      <c r="ES13" s="81"/>
      <c r="ET13" s="81"/>
      <c r="EU13" s="81"/>
      <c r="EV13" s="81"/>
      <c r="EW13" s="81"/>
      <c r="EX13" s="81"/>
      <c r="EY13" s="81"/>
      <c r="EZ13" s="81"/>
      <c r="FA13" s="81"/>
      <c r="FB13" s="81"/>
      <c r="FC13" s="81"/>
      <c r="FD13" s="81"/>
      <c r="FE13" s="81"/>
      <c r="FF13" s="81"/>
      <c r="FG13" s="81"/>
      <c r="FH13" s="81"/>
      <c r="FI13" s="81"/>
      <c r="FJ13" s="81"/>
      <c r="FK13" s="81"/>
      <c r="FL13" s="81"/>
      <c r="FM13" s="81"/>
      <c r="FN13" s="81"/>
      <c r="FO13" s="81"/>
      <c r="FP13" s="81"/>
      <c r="FQ13" s="81"/>
      <c r="FR13" s="81"/>
      <c r="FS13" s="81"/>
      <c r="FT13" s="81"/>
      <c r="FU13" s="81"/>
      <c r="FV13" s="81"/>
      <c r="FW13" s="81"/>
      <c r="FX13" s="81"/>
      <c r="FY13" s="81"/>
      <c r="FZ13" s="81"/>
      <c r="GA13" s="81"/>
      <c r="GB13" s="81"/>
      <c r="GC13" s="81"/>
      <c r="GD13" s="81"/>
      <c r="GE13" s="81"/>
      <c r="GF13" s="81"/>
      <c r="GG13" s="81"/>
      <c r="GH13" s="81"/>
      <c r="GI13" s="81"/>
      <c r="GJ13" s="81"/>
      <c r="GK13" s="81"/>
      <c r="GL13" s="81"/>
      <c r="GM13" s="81"/>
      <c r="GN13" s="81"/>
      <c r="GO13" s="81"/>
      <c r="GP13" s="81"/>
      <c r="GQ13" s="81"/>
      <c r="GR13" s="81"/>
      <c r="GS13" s="81"/>
      <c r="GT13" s="81"/>
      <c r="GU13" s="81"/>
      <c r="GV13" s="81"/>
      <c r="GW13" s="81"/>
      <c r="GX13" s="81"/>
      <c r="GY13" s="81"/>
      <c r="GZ13" s="81"/>
      <c r="HA13" s="81"/>
      <c r="HB13" s="81"/>
      <c r="HC13" s="81"/>
      <c r="HD13" s="81"/>
      <c r="HE13" s="81"/>
      <c r="HF13" s="81"/>
      <c r="HG13" s="81"/>
      <c r="HH13" s="81"/>
      <c r="HI13" s="81"/>
      <c r="HJ13" s="81"/>
      <c r="HK13" s="81"/>
      <c r="HL13" s="81"/>
      <c r="HM13" s="81"/>
      <c r="HN13" s="81"/>
      <c r="HO13" s="81"/>
      <c r="HP13" s="81"/>
      <c r="HQ13" s="81"/>
      <c r="HR13" s="81"/>
      <c r="HS13" s="81"/>
      <c r="HT13" s="81"/>
      <c r="HU13" s="81"/>
      <c r="HV13" s="81"/>
      <c r="HW13" s="81"/>
      <c r="HX13" s="81"/>
      <c r="HY13" s="81"/>
      <c r="HZ13" s="81"/>
      <c r="IA13" s="81"/>
      <c r="IB13" s="81"/>
      <c r="IC13" s="81"/>
      <c r="ID13" s="81"/>
      <c r="IE13" s="81"/>
      <c r="IF13" s="81"/>
      <c r="IG13" s="81"/>
      <c r="IH13" s="81"/>
      <c r="II13" s="81"/>
      <c r="IJ13" s="81"/>
      <c r="IK13" s="81"/>
      <c r="IL13" s="81"/>
      <c r="IM13" s="81"/>
      <c r="IN13" s="81"/>
      <c r="IO13" s="81"/>
      <c r="IP13" s="81"/>
      <c r="IQ13" s="81"/>
      <c r="IR13" s="81"/>
      <c r="IS13" s="81"/>
      <c r="IT13" s="81"/>
      <c r="IU13" s="81"/>
      <c r="IV13" s="81"/>
    </row>
    <row r="14" spans="1:256" ht="13.5" customHeight="1">
      <c r="A14" s="228" t="s">
        <v>9</v>
      </c>
      <c r="B14" s="228" t="s">
        <v>18</v>
      </c>
      <c r="C14" s="230" t="s">
        <v>30</v>
      </c>
      <c r="D14" s="231"/>
      <c r="E14" s="234" t="s">
        <v>31</v>
      </c>
      <c r="F14" s="236" t="s">
        <v>19</v>
      </c>
      <c r="G14" s="237"/>
      <c r="H14" s="238"/>
      <c r="I14" s="239" t="s">
        <v>20</v>
      </c>
      <c r="J14" s="36"/>
      <c r="K14" s="36"/>
      <c r="L14" s="36"/>
      <c r="M14" s="36"/>
      <c r="N14" s="36"/>
      <c r="O14" s="37"/>
    </row>
    <row r="15" spans="1:256" ht="20.25" customHeight="1">
      <c r="A15" s="229"/>
      <c r="B15" s="229"/>
      <c r="C15" s="232"/>
      <c r="D15" s="233"/>
      <c r="E15" s="235"/>
      <c r="F15" s="82" t="s">
        <v>34</v>
      </c>
      <c r="G15" s="82" t="s">
        <v>32</v>
      </c>
      <c r="H15" s="82" t="s">
        <v>33</v>
      </c>
      <c r="I15" s="240"/>
      <c r="J15" s="36"/>
      <c r="K15" s="36"/>
      <c r="L15" s="36"/>
      <c r="M15" s="36"/>
      <c r="N15" s="36"/>
      <c r="O15" s="37"/>
    </row>
    <row r="16" spans="1:256" ht="23.45" customHeight="1">
      <c r="A16" s="133"/>
      <c r="B16" s="134"/>
      <c r="C16" s="241" t="s">
        <v>281</v>
      </c>
      <c r="D16" s="241"/>
      <c r="E16" s="135"/>
      <c r="F16" s="135"/>
      <c r="G16" s="135"/>
      <c r="H16" s="135"/>
      <c r="I16" s="135"/>
      <c r="J16" s="36"/>
      <c r="K16" s="36"/>
      <c r="L16" s="37"/>
      <c r="M16" s="36"/>
      <c r="N16" s="36"/>
      <c r="O16" s="36"/>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c r="HJ16" s="7"/>
      <c r="HK16" s="7"/>
      <c r="HL16" s="7"/>
      <c r="HM16" s="7"/>
      <c r="HN16" s="7"/>
      <c r="HO16" s="7"/>
      <c r="HP16" s="7"/>
      <c r="HQ16" s="7"/>
      <c r="HR16" s="7"/>
      <c r="HS16" s="7"/>
      <c r="HT16" s="7"/>
      <c r="HU16" s="7"/>
      <c r="HV16" s="7"/>
      <c r="HW16" s="7"/>
      <c r="HX16" s="7"/>
      <c r="HY16" s="7"/>
      <c r="HZ16" s="7"/>
      <c r="IA16" s="7"/>
      <c r="IB16" s="7"/>
      <c r="IC16" s="7"/>
      <c r="ID16" s="7"/>
      <c r="IE16" s="7"/>
      <c r="IF16" s="7"/>
      <c r="IG16" s="7"/>
      <c r="IH16" s="7"/>
      <c r="II16" s="7"/>
      <c r="IJ16" s="7"/>
      <c r="IK16" s="7"/>
      <c r="IL16" s="7"/>
      <c r="IM16" s="7"/>
      <c r="IN16" s="7"/>
      <c r="IO16" s="7"/>
      <c r="IP16" s="7"/>
      <c r="IQ16" s="7"/>
      <c r="IR16" s="7"/>
      <c r="IS16" s="7"/>
      <c r="IT16" s="7"/>
      <c r="IU16" s="7"/>
      <c r="IV16" s="7"/>
    </row>
    <row r="17" spans="1:256" ht="23.45" customHeight="1">
      <c r="A17" s="83">
        <v>1</v>
      </c>
      <c r="B17" s="125" t="str">
        <f>'1-1_Demontāža'!D2</f>
        <v>1-1</v>
      </c>
      <c r="C17" s="226" t="str">
        <f>'1-1_Demontāža'!A3</f>
        <v>DEMONTĀŽAS DARBI</v>
      </c>
      <c r="D17" s="226"/>
      <c r="E17" s="85">
        <f>'1-1_Demontāža'!P27</f>
        <v>0</v>
      </c>
      <c r="F17" s="85">
        <f>'1-1_Demontāža'!M27</f>
        <v>0</v>
      </c>
      <c r="G17" s="85">
        <f>'1-1_Demontāža'!N27</f>
        <v>0</v>
      </c>
      <c r="H17" s="85">
        <f>'1-1_Demontāža'!O27</f>
        <v>0</v>
      </c>
      <c r="I17" s="85">
        <f>'1-1_Demontāža'!L27</f>
        <v>0</v>
      </c>
      <c r="J17" s="36"/>
      <c r="K17" s="36"/>
      <c r="L17" s="37"/>
      <c r="M17" s="36"/>
      <c r="N17" s="36"/>
      <c r="O17" s="36"/>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row>
    <row r="18" spans="1:256" ht="23.45" customHeight="1">
      <c r="A18" s="83">
        <v>2</v>
      </c>
      <c r="B18" s="84" t="str">
        <f>'1-2_BK'!D2</f>
        <v>1-2</v>
      </c>
      <c r="C18" s="226" t="str">
        <f>'1-2_BK'!A3</f>
        <v>BŪVKONSTRUKCIJAS</v>
      </c>
      <c r="D18" s="226"/>
      <c r="E18" s="85">
        <f>'1-2_BK'!P93</f>
        <v>0</v>
      </c>
      <c r="F18" s="85">
        <f>'1-2_BK'!M93</f>
        <v>0</v>
      </c>
      <c r="G18" s="85">
        <f>'1-2_BK'!N93</f>
        <v>0</v>
      </c>
      <c r="H18" s="85">
        <f>'1-2_BK'!O93</f>
        <v>0</v>
      </c>
      <c r="I18" s="149">
        <f>'1-2_BK'!L93</f>
        <v>0</v>
      </c>
      <c r="J18" s="36"/>
      <c r="K18" s="36"/>
      <c r="L18" s="37"/>
      <c r="M18" s="36"/>
      <c r="N18" s="36"/>
      <c r="O18" s="36"/>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row>
    <row r="19" spans="1:256" ht="23.45" customHeight="1">
      <c r="A19" s="83">
        <v>3</v>
      </c>
      <c r="B19" s="84" t="str">
        <f>'1-3_Sienas'!D2</f>
        <v>1-3</v>
      </c>
      <c r="C19" s="226" t="str">
        <f>'1-3_Sienas'!A3</f>
        <v>SIENU KONSTRUKCIJAS</v>
      </c>
      <c r="D19" s="226"/>
      <c r="E19" s="85">
        <f>'1-3_Sienas'!P65</f>
        <v>0</v>
      </c>
      <c r="F19" s="85">
        <f>'1-3_Sienas'!M65</f>
        <v>0</v>
      </c>
      <c r="G19" s="85">
        <f>'1-3_Sienas'!N65</f>
        <v>0</v>
      </c>
      <c r="H19" s="85">
        <f>'1-3_Sienas'!O65</f>
        <v>0</v>
      </c>
      <c r="I19" s="85">
        <f>'1-3_Sienas'!L65</f>
        <v>0</v>
      </c>
      <c r="J19" s="36"/>
      <c r="K19" s="36"/>
      <c r="L19" s="37"/>
      <c r="M19" s="36"/>
      <c r="N19" s="36"/>
      <c r="O19" s="36"/>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row>
    <row r="20" spans="1:256" ht="23.45" customHeight="1">
      <c r="A20" s="83">
        <v>4</v>
      </c>
      <c r="B20" s="84" t="str">
        <f>'1-4_Jumts'!D2</f>
        <v>1-4</v>
      </c>
      <c r="C20" s="226" t="str">
        <f>'1-4_Jumts'!A3</f>
        <v>JUMTA KONSTRUKCIJAS</v>
      </c>
      <c r="D20" s="226"/>
      <c r="E20" s="85">
        <f>'1-4_Jumts'!P44</f>
        <v>0</v>
      </c>
      <c r="F20" s="85">
        <f>'1-4_Jumts'!M44</f>
        <v>0</v>
      </c>
      <c r="G20" s="85">
        <f>'1-4_Jumts'!N44</f>
        <v>0</v>
      </c>
      <c r="H20" s="85">
        <f>'1-4_Jumts'!O44</f>
        <v>0</v>
      </c>
      <c r="I20" s="85">
        <f>'1-4_Jumts'!L44</f>
        <v>0</v>
      </c>
      <c r="J20" s="36"/>
      <c r="K20" s="36"/>
      <c r="L20" s="37"/>
      <c r="M20" s="36"/>
      <c r="N20" s="36"/>
      <c r="O20" s="36"/>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row>
    <row r="21" spans="1:256" ht="23.45" customHeight="1">
      <c r="A21" s="83">
        <v>5</v>
      </c>
      <c r="B21" s="84" t="str">
        <f>'1-5_grīdas'!D2</f>
        <v>1-5</v>
      </c>
      <c r="C21" s="226" t="str">
        <f>'1-5_grīdas'!A3</f>
        <v>GRĪDU KONSTRUKCIJAS</v>
      </c>
      <c r="D21" s="226"/>
      <c r="E21" s="85">
        <f>'1-5_grīdas'!P44</f>
        <v>0</v>
      </c>
      <c r="F21" s="85">
        <f>'1-5_grīdas'!M44</f>
        <v>0</v>
      </c>
      <c r="G21" s="85">
        <f>'1-5_grīdas'!N44</f>
        <v>0</v>
      </c>
      <c r="H21" s="85">
        <f>'1-5_grīdas'!O44</f>
        <v>0</v>
      </c>
      <c r="I21" s="85">
        <f>'1-5_grīdas'!L44</f>
        <v>0</v>
      </c>
      <c r="J21" s="36"/>
      <c r="K21" s="36"/>
      <c r="L21" s="37"/>
      <c r="M21" s="36"/>
      <c r="N21" s="36"/>
      <c r="O21" s="36"/>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row>
    <row r="22" spans="1:256" ht="23.45" customHeight="1">
      <c r="A22" s="83">
        <v>6</v>
      </c>
      <c r="B22" s="84" t="str">
        <f>'1-6_logi'!D2</f>
        <v>1-6</v>
      </c>
      <c r="C22" s="226" t="str">
        <f>'1-6_logi'!A3</f>
        <v>LOGI</v>
      </c>
      <c r="D22" s="226"/>
      <c r="E22" s="85">
        <f>'1-6_logi'!P18</f>
        <v>0</v>
      </c>
      <c r="F22" s="85">
        <f>'1-6_logi'!M18</f>
        <v>0</v>
      </c>
      <c r="G22" s="85">
        <f>'1-6_logi'!N18</f>
        <v>0</v>
      </c>
      <c r="H22" s="85">
        <f>'1-6_logi'!O18</f>
        <v>0</v>
      </c>
      <c r="I22" s="85">
        <f>'1-6_logi'!L18</f>
        <v>0</v>
      </c>
      <c r="J22" s="36"/>
      <c r="K22" s="36"/>
      <c r="L22" s="37"/>
      <c r="M22" s="36"/>
      <c r="N22" s="36"/>
      <c r="O22" s="36"/>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row>
    <row r="23" spans="1:256" ht="23.45" customHeight="1">
      <c r="A23" s="83">
        <v>7</v>
      </c>
      <c r="B23" s="84" t="str">
        <f>'1-7_durvis'!D2</f>
        <v>1-7</v>
      </c>
      <c r="C23" s="226" t="str">
        <f>'1-7_durvis'!A3</f>
        <v>DURVIS</v>
      </c>
      <c r="D23" s="226"/>
      <c r="E23" s="85">
        <f>'1-7_durvis'!P27</f>
        <v>0</v>
      </c>
      <c r="F23" s="85">
        <f>'1-7_durvis'!M27</f>
        <v>0</v>
      </c>
      <c r="G23" s="85">
        <f>'1-7_durvis'!N27</f>
        <v>0</v>
      </c>
      <c r="H23" s="85">
        <f>'1-7_durvis'!O27</f>
        <v>0</v>
      </c>
      <c r="I23" s="85">
        <f>'1-7_durvis'!L27</f>
        <v>0</v>
      </c>
      <c r="J23" s="36"/>
      <c r="K23" s="36"/>
      <c r="L23" s="37"/>
      <c r="M23" s="36"/>
      <c r="N23" s="36"/>
      <c r="O23" s="36"/>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row>
    <row r="24" spans="1:256" ht="23.45" customHeight="1">
      <c r="A24" s="83">
        <v>8</v>
      </c>
      <c r="B24" s="84" t="str">
        <f>'1-8_dažādi darbi'!D2</f>
        <v>1-8</v>
      </c>
      <c r="C24" s="226" t="str">
        <f>'1-8_dažādi darbi'!A3</f>
        <v>DAŽĀDI DARBI</v>
      </c>
      <c r="D24" s="226"/>
      <c r="E24" s="85">
        <f>'1-8_dažādi darbi'!P55</f>
        <v>0</v>
      </c>
      <c r="F24" s="85">
        <f>'1-8_dažādi darbi'!M55</f>
        <v>0</v>
      </c>
      <c r="G24" s="85">
        <f>'1-8_dažādi darbi'!N55</f>
        <v>0</v>
      </c>
      <c r="H24" s="85">
        <f>'1-8_dažādi darbi'!O55</f>
        <v>0</v>
      </c>
      <c r="I24" s="85">
        <f>'1-8_dažādi darbi'!L55</f>
        <v>0</v>
      </c>
      <c r="J24" s="36"/>
      <c r="K24" s="36"/>
      <c r="L24" s="37"/>
      <c r="M24" s="36"/>
      <c r="N24" s="36"/>
      <c r="O24" s="36"/>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row>
    <row r="25" spans="1:256" ht="34.15" customHeight="1">
      <c r="A25" s="133"/>
      <c r="B25" s="136"/>
      <c r="C25" s="241" t="s">
        <v>329</v>
      </c>
      <c r="D25" s="241"/>
      <c r="E25" s="135"/>
      <c r="F25" s="135"/>
      <c r="G25" s="135"/>
      <c r="H25" s="135"/>
      <c r="I25" s="135"/>
      <c r="J25" s="36"/>
      <c r="K25" s="36"/>
      <c r="L25" s="37"/>
      <c r="M25" s="36"/>
      <c r="N25" s="36"/>
      <c r="O25" s="36"/>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row>
    <row r="26" spans="1:256" ht="23.45" customHeight="1">
      <c r="A26" s="83">
        <v>9</v>
      </c>
      <c r="B26" s="84" t="str">
        <f>'2-1_UK'!D2</f>
        <v>2-1</v>
      </c>
      <c r="C26" s="226" t="str">
        <f>'2-1_UK'!A3</f>
        <v>ŪDENSAPGĀDE UN KANALIZĀCIJA</v>
      </c>
      <c r="D26" s="226"/>
      <c r="E26" s="85">
        <f>'2-1_UK'!P51</f>
        <v>0</v>
      </c>
      <c r="F26" s="85">
        <f>'2-1_UK'!M51</f>
        <v>0</v>
      </c>
      <c r="G26" s="85">
        <f>'2-1_UK'!N51</f>
        <v>0</v>
      </c>
      <c r="H26" s="85">
        <f>'2-1_UK'!O51</f>
        <v>0</v>
      </c>
      <c r="I26" s="85">
        <f>'2-1_UK'!L51</f>
        <v>0</v>
      </c>
      <c r="J26" s="36"/>
      <c r="K26" s="36"/>
      <c r="L26" s="37"/>
      <c r="M26" s="36"/>
      <c r="N26" s="36"/>
      <c r="O26" s="36"/>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row>
    <row r="27" spans="1:256" ht="23.45" customHeight="1">
      <c r="A27" s="83">
        <v>10</v>
      </c>
      <c r="B27" s="84" t="str">
        <f>'2-2_AVK'!F2</f>
        <v>2-2</v>
      </c>
      <c r="C27" s="226" t="str">
        <f>'2-2_AVK'!A3</f>
        <v>APKURE UN DZESĒŠANA</v>
      </c>
      <c r="D27" s="226"/>
      <c r="E27" s="85">
        <f>'2-2_AVK'!R96</f>
        <v>0</v>
      </c>
      <c r="F27" s="85">
        <f>'2-2_AVK'!O96</f>
        <v>0</v>
      </c>
      <c r="G27" s="85">
        <f>'2-2_AVK'!P96</f>
        <v>0</v>
      </c>
      <c r="H27" s="85">
        <f>'2-2_AVK'!Q96</f>
        <v>0</v>
      </c>
      <c r="I27" s="85">
        <f>'2-2_AVK'!N96</f>
        <v>0</v>
      </c>
      <c r="J27" s="36"/>
      <c r="K27" s="36"/>
      <c r="L27" s="37"/>
      <c r="M27" s="36"/>
      <c r="N27" s="36"/>
      <c r="O27" s="36"/>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row>
    <row r="28" spans="1:256" ht="23.45" customHeight="1">
      <c r="A28" s="83">
        <v>11</v>
      </c>
      <c r="B28" s="84" t="str">
        <f>'2-3_AVK-V'!F2</f>
        <v>2-3</v>
      </c>
      <c r="C28" s="226" t="str">
        <f>'2-3_AVK-V'!A3</f>
        <v>VENTILĀCIJA</v>
      </c>
      <c r="D28" s="226"/>
      <c r="E28" s="85">
        <f>'2-3_AVK-V'!R89</f>
        <v>0</v>
      </c>
      <c r="F28" s="85">
        <f>'2-3_AVK-V'!O89</f>
        <v>0</v>
      </c>
      <c r="G28" s="85">
        <f>'2-3_AVK-V'!P89</f>
        <v>0</v>
      </c>
      <c r="H28" s="85">
        <f>'2-3_AVK-V'!Q89</f>
        <v>0</v>
      </c>
      <c r="I28" s="85">
        <f>'2-3_AVK-V'!N89</f>
        <v>0</v>
      </c>
      <c r="J28" s="36"/>
      <c r="K28" s="36"/>
      <c r="L28" s="37"/>
      <c r="M28" s="36"/>
      <c r="N28" s="36"/>
      <c r="O28" s="36"/>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row>
    <row r="29" spans="1:256" ht="23.45" customHeight="1">
      <c r="A29" s="83">
        <v>12</v>
      </c>
      <c r="B29" s="84" t="str">
        <f>'2-4_EL'!E2</f>
        <v>2-4</v>
      </c>
      <c r="C29" s="252" t="str">
        <f>'2-4_EL'!A3</f>
        <v>ELEKTROAPGĀDE UN APGAISMOJUMS</v>
      </c>
      <c r="D29" s="226"/>
      <c r="E29" s="85">
        <f>'2-4_EL'!Q56</f>
        <v>0</v>
      </c>
      <c r="F29" s="85">
        <f>'2-4_EL'!N56</f>
        <v>0</v>
      </c>
      <c r="G29" s="85">
        <f>'2-4_EL'!O56</f>
        <v>0</v>
      </c>
      <c r="H29" s="85">
        <f>'2-4_EL'!P56</f>
        <v>0</v>
      </c>
      <c r="I29" s="85">
        <f>'2-4_EL'!M56</f>
        <v>0</v>
      </c>
      <c r="J29" s="36"/>
      <c r="K29" s="36"/>
      <c r="L29" s="37"/>
      <c r="M29" s="36"/>
      <c r="N29" s="36"/>
      <c r="O29" s="36"/>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row>
    <row r="30" spans="1:256" ht="31.15" customHeight="1">
      <c r="A30" s="83">
        <v>13</v>
      </c>
      <c r="B30" s="84" t="str">
        <f>'2-5_UATS'!D2</f>
        <v>2-5</v>
      </c>
      <c r="C30" s="226" t="str">
        <f>'2-5_UATS'!A3</f>
        <v>AUTOMĀTISKĀ UGUNSGRĒKA ATKLĀŠANAS UN TRAUKSMES SIGNALIZĀCIJAS SISTĒMA</v>
      </c>
      <c r="D30" s="226"/>
      <c r="E30" s="85">
        <f>'2-5_UATS'!P30</f>
        <v>0</v>
      </c>
      <c r="F30" s="85">
        <f>'2-5_UATS'!M30</f>
        <v>0</v>
      </c>
      <c r="G30" s="85">
        <f>'2-5_UATS'!N30</f>
        <v>0</v>
      </c>
      <c r="H30" s="85">
        <f>'2-5_UATS'!O30</f>
        <v>0</v>
      </c>
      <c r="I30" s="85">
        <f>'2-5_UATS'!L30</f>
        <v>0</v>
      </c>
      <c r="J30" s="36"/>
      <c r="K30" s="36"/>
      <c r="L30" s="37"/>
      <c r="M30" s="36"/>
      <c r="N30" s="36"/>
      <c r="O30" s="36"/>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row>
    <row r="31" spans="1:256" ht="30" customHeight="1">
      <c r="A31" s="83">
        <v>14</v>
      </c>
      <c r="B31" s="84" t="str">
        <f>'2-6_ESS-TK,VN'!D2</f>
        <v>2-6</v>
      </c>
      <c r="C31" s="226" t="str">
        <f>'2-6_ESS-TK,VN'!A3</f>
        <v>ELEKTRONISKO SAKARU SISTĒMAS-DATU TĪKLS UN VIDEONOVĒROŠANA</v>
      </c>
      <c r="D31" s="226"/>
      <c r="E31" s="85">
        <f>'2-6_ESS-TK,VN'!P61</f>
        <v>0</v>
      </c>
      <c r="F31" s="85">
        <f>'2-6_ESS-TK,VN'!M61</f>
        <v>0</v>
      </c>
      <c r="G31" s="85">
        <f>'2-6_ESS-TK,VN'!N61</f>
        <v>0</v>
      </c>
      <c r="H31" s="85">
        <f>'2-6_ESS-TK,VN'!O61</f>
        <v>0</v>
      </c>
      <c r="I31" s="85">
        <f>'2-6_ESS-TK,VN'!L61</f>
        <v>0</v>
      </c>
      <c r="J31" s="36"/>
      <c r="K31" s="36"/>
      <c r="L31" s="37"/>
      <c r="M31" s="36"/>
      <c r="N31" s="36"/>
      <c r="O31" s="36"/>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row>
    <row r="32" spans="1:256" ht="30.6" customHeight="1">
      <c r="A32" s="83">
        <v>15</v>
      </c>
      <c r="B32" s="84" t="str">
        <f>'2-7_ESS-CI'!D2</f>
        <v>2-7</v>
      </c>
      <c r="C32" s="226" t="str">
        <f>'2-7_ESS-CI'!A3</f>
        <v>ELEKTRONISKO SAKARU SISTĒMAS-CENTRĀLĀ IZZIŅOŠANAS SISTĒMA</v>
      </c>
      <c r="D32" s="226"/>
      <c r="E32" s="85">
        <f>'2-7_ESS-CI'!P27</f>
        <v>0</v>
      </c>
      <c r="F32" s="85">
        <f>'2-7_ESS-CI'!M27</f>
        <v>0</v>
      </c>
      <c r="G32" s="85">
        <f>'2-7_ESS-CI'!N27</f>
        <v>0</v>
      </c>
      <c r="H32" s="85">
        <f>'2-7_ESS-CI'!O27</f>
        <v>0</v>
      </c>
      <c r="I32" s="85">
        <f>'2-7_ESS-CI'!L27</f>
        <v>0</v>
      </c>
      <c r="J32" s="36"/>
      <c r="K32" s="36"/>
      <c r="L32" s="37"/>
      <c r="M32" s="36"/>
      <c r="N32" s="36"/>
      <c r="O32" s="36"/>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c r="IN32" s="7"/>
      <c r="IO32" s="7"/>
      <c r="IP32" s="7"/>
      <c r="IQ32" s="7"/>
      <c r="IR32" s="7"/>
      <c r="IS32" s="7"/>
      <c r="IT32" s="7"/>
      <c r="IU32" s="7"/>
      <c r="IV32" s="7"/>
    </row>
    <row r="33" spans="1:256" ht="48.6" customHeight="1" thickBot="1">
      <c r="A33" s="83">
        <v>16</v>
      </c>
      <c r="B33" s="84" t="str">
        <f>'2-8_ESS-PK,AS'!D2</f>
        <v>2-8</v>
      </c>
      <c r="C33" s="226" t="str">
        <f>'2-8_ESS-PK,AS'!A3</f>
        <v>ELEKTRONISKO SAKARU SISTĒMAS- APSARDZES SIGNALIZĀCIJAS SISTĒMA UN PIEKĻUVES KONTROLES SISTĒMA</v>
      </c>
      <c r="D33" s="226"/>
      <c r="E33" s="85">
        <f>'2-8_ESS-PK,AS'!P53</f>
        <v>0</v>
      </c>
      <c r="F33" s="85">
        <f>'2-8_ESS-PK,AS'!M53</f>
        <v>0</v>
      </c>
      <c r="G33" s="85">
        <f>'2-8_ESS-PK,AS'!N53</f>
        <v>0</v>
      </c>
      <c r="H33" s="85">
        <f>'2-8_ESS-PK,AS'!O53</f>
        <v>0</v>
      </c>
      <c r="I33" s="85">
        <f>'2-8_ESS-PK,AS'!L53</f>
        <v>0</v>
      </c>
      <c r="J33" s="36"/>
      <c r="K33" s="36"/>
      <c r="L33" s="37"/>
      <c r="M33" s="36"/>
      <c r="N33" s="36"/>
      <c r="O33" s="36"/>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c r="IN33" s="7"/>
      <c r="IO33" s="7"/>
      <c r="IP33" s="7"/>
      <c r="IQ33" s="7"/>
      <c r="IR33" s="7"/>
      <c r="IS33" s="7"/>
      <c r="IT33" s="7"/>
      <c r="IU33" s="7"/>
      <c r="IV33" s="7"/>
    </row>
    <row r="34" spans="1:256" ht="24.6" customHeight="1" thickBot="1">
      <c r="A34" s="217" t="s">
        <v>10</v>
      </c>
      <c r="B34" s="218"/>
      <c r="C34" s="218"/>
      <c r="D34" s="219"/>
      <c r="E34" s="86">
        <f>SUM(E17:E33)</f>
        <v>0</v>
      </c>
      <c r="F34" s="86">
        <f t="shared" ref="F34:I34" si="0">SUM(F17:F33)</f>
        <v>0</v>
      </c>
      <c r="G34" s="86">
        <f t="shared" si="0"/>
        <v>0</v>
      </c>
      <c r="H34" s="86">
        <f t="shared" si="0"/>
        <v>0</v>
      </c>
      <c r="I34" s="86">
        <f t="shared" si="0"/>
        <v>0</v>
      </c>
      <c r="J34" s="1"/>
    </row>
    <row r="35" spans="1:256" ht="13.5">
      <c r="A35" s="220" t="s">
        <v>21</v>
      </c>
      <c r="B35" s="221"/>
      <c r="C35" s="222"/>
      <c r="D35" s="51"/>
      <c r="E35" s="87">
        <f>ROUND(E34*D35,2)</f>
        <v>0</v>
      </c>
      <c r="F35" s="88"/>
      <c r="G35" s="88"/>
      <c r="H35" s="88"/>
      <c r="I35" s="88"/>
    </row>
    <row r="36" spans="1:256">
      <c r="A36" s="223" t="s">
        <v>22</v>
      </c>
      <c r="B36" s="224"/>
      <c r="C36" s="225"/>
      <c r="D36" s="106"/>
      <c r="E36" s="105">
        <f>ROUND(D36*E35,2)</f>
        <v>0</v>
      </c>
      <c r="F36" s="88"/>
      <c r="G36" s="88"/>
      <c r="H36" s="88"/>
      <c r="I36" s="88"/>
    </row>
    <row r="37" spans="1:256" ht="14.25" customHeight="1" thickBot="1">
      <c r="A37" s="243" t="s">
        <v>23</v>
      </c>
      <c r="B37" s="244"/>
      <c r="C37" s="245"/>
      <c r="D37" s="52"/>
      <c r="E37" s="89">
        <f>ROUND(E34*D37,2)</f>
        <v>0</v>
      </c>
      <c r="F37" s="88"/>
      <c r="G37" s="88"/>
      <c r="H37" s="88"/>
      <c r="I37" s="88"/>
    </row>
    <row r="38" spans="1:256" ht="21" customHeight="1" thickBot="1">
      <c r="A38" s="246" t="s">
        <v>24</v>
      </c>
      <c r="B38" s="247"/>
      <c r="C38" s="247"/>
      <c r="D38" s="248"/>
      <c r="E38" s="90">
        <f>E34+E35+E37</f>
        <v>0</v>
      </c>
      <c r="F38" s="88"/>
      <c r="G38" s="88"/>
      <c r="H38" s="88"/>
      <c r="I38" s="88"/>
    </row>
    <row r="39" spans="1:256" ht="17.25" customHeight="1">
      <c r="A39" s="42"/>
      <c r="B39" s="42"/>
      <c r="C39" s="42"/>
      <c r="D39" s="42"/>
      <c r="E39" s="91"/>
      <c r="F39" s="88"/>
      <c r="G39" s="88"/>
      <c r="H39" s="88"/>
      <c r="I39" s="88"/>
    </row>
    <row r="40" spans="1:256" ht="13.5">
      <c r="B40" s="44" t="s">
        <v>5</v>
      </c>
      <c r="C40" s="251" t="str">
        <f>IF(KOPTĀME!B23=0,"",KOPTĀME!B23)</f>
        <v/>
      </c>
      <c r="D40" s="251"/>
      <c r="E40" s="251"/>
      <c r="F40" s="251"/>
      <c r="G40" s="251"/>
      <c r="H40" s="251"/>
      <c r="I40" s="251"/>
    </row>
    <row r="41" spans="1:256">
      <c r="B41" s="45"/>
      <c r="C41" s="210" t="s">
        <v>6</v>
      </c>
      <c r="D41" s="210"/>
      <c r="E41" s="210"/>
      <c r="F41" s="210"/>
      <c r="G41" s="210"/>
      <c r="H41" s="210"/>
      <c r="I41" s="210"/>
    </row>
    <row r="42" spans="1:256" ht="6.75" customHeight="1">
      <c r="B42" s="45"/>
      <c r="C42" s="242"/>
      <c r="D42" s="242"/>
      <c r="E42" s="242"/>
    </row>
    <row r="43" spans="1:256" ht="13.5">
      <c r="B43" s="38" t="str">
        <f>KOPTĀME!A28</f>
        <v>Tāme sastādīta:</v>
      </c>
      <c r="C43" s="119" t="str">
        <f>IF(KOPTĀME!B28=0,"",KOPTĀME!B28)</f>
        <v/>
      </c>
      <c r="D43" s="67"/>
      <c r="E43" s="53"/>
    </row>
    <row r="44" spans="1:256">
      <c r="B44" s="49"/>
      <c r="C44" s="50"/>
      <c r="D44" s="49"/>
      <c r="E44" s="39"/>
    </row>
    <row r="45" spans="1:256" ht="13.5">
      <c r="B45" s="44" t="s">
        <v>11</v>
      </c>
      <c r="C45" s="250"/>
      <c r="D45" s="250"/>
      <c r="E45" s="250"/>
      <c r="F45" s="250"/>
      <c r="G45" s="250"/>
      <c r="H45" s="250"/>
      <c r="I45" s="250"/>
    </row>
    <row r="46" spans="1:256">
      <c r="B46" s="45"/>
      <c r="C46" s="249" t="s">
        <v>6</v>
      </c>
      <c r="D46" s="249"/>
      <c r="E46" s="249"/>
      <c r="F46" s="249"/>
      <c r="G46" s="249"/>
      <c r="H46" s="249"/>
      <c r="I46" s="249"/>
    </row>
    <row r="47" spans="1:256" ht="2.25" customHeight="1">
      <c r="B47" s="45"/>
      <c r="C47" s="211"/>
      <c r="D47" s="211"/>
      <c r="E47" s="211"/>
    </row>
    <row r="48" spans="1:256" ht="13.5">
      <c r="B48" s="48" t="s">
        <v>7</v>
      </c>
      <c r="C48" s="67" t="str">
        <f>IF(KOPTĀME!B26=0,"",KOPTĀME!B26)</f>
        <v/>
      </c>
      <c r="D48" s="67"/>
      <c r="E48" s="45"/>
    </row>
  </sheetData>
  <sheetProtection algorithmName="SHA-512" hashValue="2vD0lSVz6tUcnp0KjvwH2yuPbnujkC3ANeK6GiqwxLKQiIfqnQHh8vMDKbyLijMGKpWlgRIM4+y6u1Mm8h1Rfg==" saltValue="2u9VjZpHNMzXoquPZTE90g==" spinCount="100000" sheet="1" objects="1" scenarios="1"/>
  <mergeCells count="38">
    <mergeCell ref="C32:D32"/>
    <mergeCell ref="C33:D33"/>
    <mergeCell ref="C24:D24"/>
    <mergeCell ref="C25:D25"/>
    <mergeCell ref="C26:D26"/>
    <mergeCell ref="C27:D27"/>
    <mergeCell ref="C28:D28"/>
    <mergeCell ref="C29:D29"/>
    <mergeCell ref="C30:D30"/>
    <mergeCell ref="C18:D18"/>
    <mergeCell ref="C19:D19"/>
    <mergeCell ref="C20:D20"/>
    <mergeCell ref="C21:D21"/>
    <mergeCell ref="C31:D31"/>
    <mergeCell ref="C42:E42"/>
    <mergeCell ref="C47:E47"/>
    <mergeCell ref="A37:C37"/>
    <mergeCell ref="A38:D38"/>
    <mergeCell ref="C46:I46"/>
    <mergeCell ref="C45:I45"/>
    <mergeCell ref="C40:I40"/>
    <mergeCell ref="C41:I41"/>
    <mergeCell ref="A2:I2"/>
    <mergeCell ref="A7:I7"/>
    <mergeCell ref="A34:D34"/>
    <mergeCell ref="A35:C35"/>
    <mergeCell ref="A36:C36"/>
    <mergeCell ref="C17:D17"/>
    <mergeCell ref="A8:I8"/>
    <mergeCell ref="A14:A15"/>
    <mergeCell ref="B14:B15"/>
    <mergeCell ref="C14:D15"/>
    <mergeCell ref="E14:E15"/>
    <mergeCell ref="F14:H14"/>
    <mergeCell ref="I14:I15"/>
    <mergeCell ref="C16:D16"/>
    <mergeCell ref="C22:D22"/>
    <mergeCell ref="C23:D23"/>
  </mergeCells>
  <pageMargins left="0.70866141732283472" right="0.70866141732283472" top="0.74803149606299213" bottom="0.74803149606299213" header="0.31496062992125984" footer="0.31496062992125984"/>
  <pageSetup paperSize="9" scale="51" orientation="landscape" r:id="rId1"/>
  <headerFooter>
    <oddFooter>&amp;C&amp;"time,Italic"&amp;10&amp;P / &amp;N</oddFooter>
  </headerFooter>
  <rowBreaks count="1" manualBreakCount="1">
    <brk id="33" max="8"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S46"/>
  <sheetViews>
    <sheetView showGridLines="0" view="pageBreakPreview" zoomScaleNormal="100" zoomScaleSheetLayoutView="100" workbookViewId="0">
      <selection activeCell="M24" sqref="M24"/>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9.14062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9.14062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9.14062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9.14062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9.14062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9.14062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9.14062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9.14062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9.14062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9.14062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9.14062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9.14062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9.14062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9.14062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9.14062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9.14062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9.14062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9.14062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9.14062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9.14062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9.14062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9.14062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9.14062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9.14062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9.14062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9.14062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9.14062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9.14062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9.14062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9.14062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9.14062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9.14062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9.14062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9.14062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9.14062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9.14062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9.14062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9.14062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9.14062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9.14062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9.14062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9.14062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9.14062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9.14062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9.14062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9.14062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9.14062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9.14062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9.14062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9.14062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9.14062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9.14062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9.14062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9.14062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9.14062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9.14062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9.14062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9.14062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9.14062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9.14062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9.14062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9.14062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9.14062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9.140625" style="2"/>
  </cols>
  <sheetData>
    <row r="1" spans="1:227">
      <c r="P1" s="64" t="s">
        <v>41</v>
      </c>
    </row>
    <row r="2" spans="1:227" ht="15.75">
      <c r="C2" s="107" t="s">
        <v>28</v>
      </c>
      <c r="D2" s="126" t="s">
        <v>74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60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P27</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61</v>
      </c>
      <c r="D16" s="123" t="s">
        <v>62</v>
      </c>
      <c r="E16" s="124">
        <v>6</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63</v>
      </c>
      <c r="D17" s="123" t="s">
        <v>52</v>
      </c>
      <c r="E17" s="124">
        <v>5.6</v>
      </c>
      <c r="F17" s="16"/>
      <c r="G17" s="16"/>
      <c r="H17" s="16">
        <f t="shared" ref="H17:H19" si="0">ROUND(F17*G17,2)</f>
        <v>0</v>
      </c>
      <c r="I17" s="16"/>
      <c r="J17" s="16"/>
      <c r="K17" s="17">
        <f t="shared" ref="K17:K19" si="1">H17+I17+J17</f>
        <v>0</v>
      </c>
      <c r="L17" s="17">
        <f t="shared" ref="L17:L19" si="2">ROUND(E17*F17,2)</f>
        <v>0</v>
      </c>
      <c r="M17" s="17">
        <f t="shared" ref="M17:M19" si="3">ROUND(E17*H17,2)</f>
        <v>0</v>
      </c>
      <c r="N17" s="17">
        <f t="shared" ref="N17:N19" si="4">ROUND(E17*I17,2)</f>
        <v>0</v>
      </c>
      <c r="O17" s="17">
        <f t="shared" ref="O17:O19" si="5">ROUND(E17*J17,2)</f>
        <v>0</v>
      </c>
      <c r="P17" s="17">
        <f t="shared" ref="P17:P19" si="6">M17+N17+O17</f>
        <v>0</v>
      </c>
    </row>
    <row r="18" spans="1:227" ht="25.5">
      <c r="A18" s="120">
        <v>3</v>
      </c>
      <c r="B18" s="121"/>
      <c r="C18" s="122" t="s">
        <v>64</v>
      </c>
      <c r="D18" s="123" t="s">
        <v>52</v>
      </c>
      <c r="E18" s="124">
        <v>276.2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65</v>
      </c>
      <c r="D19" s="123" t="s">
        <v>66</v>
      </c>
      <c r="E19" s="124">
        <v>39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67</v>
      </c>
      <c r="D20" s="123" t="s">
        <v>68</v>
      </c>
      <c r="E20" s="124">
        <v>1</v>
      </c>
      <c r="F20" s="16"/>
      <c r="G20" s="16"/>
      <c r="H20" s="16">
        <f t="shared" ref="H20:H21" si="7">ROUND(F20*G20,2)</f>
        <v>0</v>
      </c>
      <c r="I20" s="16"/>
      <c r="J20" s="16"/>
      <c r="K20" s="17">
        <f t="shared" ref="K20:K21" si="8">H20+I20+J20</f>
        <v>0</v>
      </c>
      <c r="L20" s="17">
        <f t="shared" ref="L20:L21" si="9">ROUND(E20*F20,2)</f>
        <v>0</v>
      </c>
      <c r="M20" s="17">
        <f t="shared" ref="M20:M21" si="10">ROUND(E20*H20,2)</f>
        <v>0</v>
      </c>
      <c r="N20" s="17">
        <f t="shared" ref="N20:N21" si="11">ROUND(E20*I20,2)</f>
        <v>0</v>
      </c>
      <c r="O20" s="17">
        <f t="shared" ref="O20:O21" si="12">ROUND(E20*J20,2)</f>
        <v>0</v>
      </c>
      <c r="P20" s="17">
        <f t="shared" ref="P20:P21" si="13">M20+N20+O20</f>
        <v>0</v>
      </c>
    </row>
    <row r="21" spans="1:227">
      <c r="A21" s="120">
        <v>6</v>
      </c>
      <c r="B21" s="121"/>
      <c r="C21" s="122" t="s">
        <v>69</v>
      </c>
      <c r="D21" s="123" t="s">
        <v>68</v>
      </c>
      <c r="E21" s="124">
        <v>1</v>
      </c>
      <c r="F21" s="16"/>
      <c r="G21" s="16"/>
      <c r="H21" s="16">
        <f t="shared" si="7"/>
        <v>0</v>
      </c>
      <c r="I21" s="16"/>
      <c r="J21" s="16"/>
      <c r="K21" s="17">
        <f t="shared" si="8"/>
        <v>0</v>
      </c>
      <c r="L21" s="17">
        <f t="shared" si="9"/>
        <v>0</v>
      </c>
      <c r="M21" s="17">
        <f t="shared" si="10"/>
        <v>0</v>
      </c>
      <c r="N21" s="17">
        <f t="shared" si="11"/>
        <v>0</v>
      </c>
      <c r="O21" s="17">
        <f t="shared" si="12"/>
        <v>0</v>
      </c>
      <c r="P21" s="17">
        <f t="shared" si="13"/>
        <v>0</v>
      </c>
    </row>
    <row r="22" spans="1:227">
      <c r="A22" s="120">
        <v>7</v>
      </c>
      <c r="B22" s="121"/>
      <c r="C22" s="122" t="s">
        <v>70</v>
      </c>
      <c r="D22" s="123" t="s">
        <v>68</v>
      </c>
      <c r="E22" s="124">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71</v>
      </c>
      <c r="D23" s="123" t="s">
        <v>68</v>
      </c>
      <c r="E23" s="124">
        <v>1</v>
      </c>
      <c r="F23" s="16"/>
      <c r="G23" s="16"/>
      <c r="H23" s="16">
        <f t="shared" ref="H23:H26" si="14">ROUND(F23*G23,2)</f>
        <v>0</v>
      </c>
      <c r="I23" s="16"/>
      <c r="J23" s="16"/>
      <c r="K23" s="17">
        <f t="shared" ref="K23:K26" si="15">H23+I23+J23</f>
        <v>0</v>
      </c>
      <c r="L23" s="17">
        <f t="shared" ref="L23:L26" si="16">ROUND(E23*F23,2)</f>
        <v>0</v>
      </c>
      <c r="M23" s="17">
        <f t="shared" ref="M23:M26" si="17">ROUND(E23*H23,2)</f>
        <v>0</v>
      </c>
      <c r="N23" s="17">
        <f t="shared" ref="N23:N26" si="18">ROUND(E23*I23,2)</f>
        <v>0</v>
      </c>
      <c r="O23" s="17">
        <f t="shared" ref="O23:O26" si="19">ROUND(E23*J23,2)</f>
        <v>0</v>
      </c>
      <c r="P23" s="17">
        <f t="shared" ref="P23:P26" si="20">M23+N23+O23</f>
        <v>0</v>
      </c>
    </row>
    <row r="24" spans="1:227">
      <c r="A24" s="120">
        <v>9</v>
      </c>
      <c r="B24" s="121"/>
      <c r="C24" s="122" t="s">
        <v>72</v>
      </c>
      <c r="D24" s="123" t="s">
        <v>68</v>
      </c>
      <c r="E24" s="124">
        <v>1</v>
      </c>
      <c r="F24" s="16"/>
      <c r="G24" s="16"/>
      <c r="H24" s="16">
        <f t="shared" si="14"/>
        <v>0</v>
      </c>
      <c r="I24" s="16"/>
      <c r="J24" s="16"/>
      <c r="K24" s="17">
        <f t="shared" si="15"/>
        <v>0</v>
      </c>
      <c r="L24" s="17">
        <f t="shared" si="16"/>
        <v>0</v>
      </c>
      <c r="M24" s="17">
        <f t="shared" si="17"/>
        <v>0</v>
      </c>
      <c r="N24" s="17">
        <f t="shared" si="18"/>
        <v>0</v>
      </c>
      <c r="O24" s="17">
        <f t="shared" si="19"/>
        <v>0</v>
      </c>
      <c r="P24" s="17">
        <f t="shared" si="20"/>
        <v>0</v>
      </c>
    </row>
    <row r="25" spans="1:227">
      <c r="A25" s="173" t="s">
        <v>816</v>
      </c>
      <c r="B25" s="174"/>
      <c r="C25" s="180" t="s">
        <v>817</v>
      </c>
      <c r="D25" s="181" t="s">
        <v>52</v>
      </c>
      <c r="E25" s="182">
        <v>269.2</v>
      </c>
      <c r="F25" s="16"/>
      <c r="G25" s="16"/>
      <c r="H25" s="16">
        <f t="shared" si="14"/>
        <v>0</v>
      </c>
      <c r="I25" s="16"/>
      <c r="J25" s="16"/>
      <c r="K25" s="17">
        <f t="shared" si="15"/>
        <v>0</v>
      </c>
      <c r="L25" s="17">
        <f t="shared" si="16"/>
        <v>0</v>
      </c>
      <c r="M25" s="17">
        <f t="shared" si="17"/>
        <v>0</v>
      </c>
      <c r="N25" s="17">
        <f t="shared" si="18"/>
        <v>0</v>
      </c>
      <c r="O25" s="17">
        <f t="shared" si="19"/>
        <v>0</v>
      </c>
      <c r="P25" s="17">
        <f t="shared" si="20"/>
        <v>0</v>
      </c>
    </row>
    <row r="26" spans="1:227" ht="13.5" thickBot="1">
      <c r="A26" s="120">
        <v>10</v>
      </c>
      <c r="B26" s="121"/>
      <c r="C26" s="122" t="s">
        <v>73</v>
      </c>
      <c r="D26" s="123" t="s">
        <v>66</v>
      </c>
      <c r="E26" s="186">
        <v>304.98</v>
      </c>
      <c r="F26" s="16"/>
      <c r="G26" s="16"/>
      <c r="H26" s="16">
        <f t="shared" si="14"/>
        <v>0</v>
      </c>
      <c r="I26" s="16"/>
      <c r="J26" s="16"/>
      <c r="K26" s="17">
        <f t="shared" si="15"/>
        <v>0</v>
      </c>
      <c r="L26" s="17">
        <f t="shared" si="16"/>
        <v>0</v>
      </c>
      <c r="M26" s="17">
        <f t="shared" si="17"/>
        <v>0</v>
      </c>
      <c r="N26" s="17">
        <f t="shared" si="18"/>
        <v>0</v>
      </c>
      <c r="O26" s="17">
        <f t="shared" si="19"/>
        <v>0</v>
      </c>
      <c r="P26" s="17">
        <f t="shared" si="20"/>
        <v>0</v>
      </c>
    </row>
    <row r="27" spans="1:227" ht="30" customHeight="1" thickBot="1">
      <c r="A27" s="254" t="s">
        <v>49</v>
      </c>
      <c r="B27" s="255"/>
      <c r="C27" s="255"/>
      <c r="D27" s="255"/>
      <c r="E27" s="255"/>
      <c r="F27" s="255"/>
      <c r="G27" s="255"/>
      <c r="H27" s="255"/>
      <c r="I27" s="255"/>
      <c r="J27" s="255"/>
      <c r="K27" s="255"/>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787</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780</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781</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782</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783</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784</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785</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786</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3.5">
      <c r="C38" s="44" t="s">
        <v>5</v>
      </c>
      <c r="D38" s="251" t="str">
        <f>IF(KOPTĀME!B23=0,"",KOPTĀME!B23)</f>
        <v/>
      </c>
      <c r="E38" s="251"/>
      <c r="F38" s="251"/>
      <c r="G38" s="251"/>
      <c r="H38" s="251"/>
      <c r="I38" s="251"/>
      <c r="J38" s="251"/>
      <c r="K38" s="251"/>
      <c r="L38" s="251"/>
      <c r="M38" s="251"/>
      <c r="N38" s="251"/>
      <c r="O38" s="251"/>
      <c r="P38" s="251"/>
    </row>
    <row r="39" spans="1:227" ht="10.5" customHeight="1">
      <c r="C39" s="45"/>
      <c r="D39" s="210" t="s">
        <v>6</v>
      </c>
      <c r="E39" s="210"/>
      <c r="F39" s="210"/>
      <c r="G39" s="210"/>
      <c r="H39" s="210"/>
      <c r="I39" s="210"/>
      <c r="J39" s="210"/>
      <c r="K39" s="210"/>
      <c r="L39" s="210"/>
      <c r="M39" s="210"/>
      <c r="N39" s="210"/>
      <c r="O39" s="210"/>
      <c r="P39" s="210"/>
    </row>
    <row r="40" spans="1:227" ht="10.5" customHeight="1">
      <c r="C40" s="45"/>
      <c r="D40" s="99"/>
      <c r="E40" s="99"/>
      <c r="F40" s="99"/>
      <c r="G40" s="99"/>
      <c r="H40" s="99"/>
      <c r="I40" s="99"/>
      <c r="J40" s="99"/>
      <c r="K40" s="99"/>
      <c r="L40" s="99"/>
      <c r="M40" s="99"/>
      <c r="N40" s="99"/>
      <c r="O40" s="99"/>
      <c r="P40" s="99"/>
    </row>
    <row r="41" spans="1:227" ht="15">
      <c r="C41" s="66" t="s">
        <v>36</v>
      </c>
      <c r="D41" s="253" t="str">
        <f>IF(KOPTĀME!B28=0,"",KOPTĀME!B28)</f>
        <v/>
      </c>
      <c r="E41" s="253"/>
      <c r="F41" s="253"/>
      <c r="G41" s="100"/>
      <c r="H41" s="100"/>
      <c r="I41" s="100"/>
      <c r="J41" s="100"/>
      <c r="K41" s="100"/>
      <c r="L41" s="100"/>
      <c r="M41" s="101"/>
      <c r="N41" s="102"/>
    </row>
    <row r="42" spans="1:227" ht="14.25">
      <c r="C42" s="49"/>
      <c r="D42" s="50"/>
      <c r="E42" s="49"/>
      <c r="F42" s="39"/>
      <c r="G42" s="103"/>
      <c r="H42" s="103"/>
      <c r="I42" s="103"/>
      <c r="J42" s="103"/>
      <c r="K42" s="103"/>
      <c r="L42" s="103"/>
      <c r="M42" s="103"/>
      <c r="N42" s="104"/>
    </row>
    <row r="43" spans="1:227" ht="13.5">
      <c r="C43" s="44" t="s">
        <v>11</v>
      </c>
      <c r="D43" s="251" t="str">
        <f>IF(Kopsav.!C45=0,"",Kopsav.!C45)</f>
        <v/>
      </c>
      <c r="E43" s="251"/>
      <c r="F43" s="251"/>
      <c r="G43" s="251"/>
      <c r="H43" s="251"/>
      <c r="I43" s="251"/>
      <c r="J43" s="251"/>
      <c r="K43" s="251"/>
      <c r="L43" s="251"/>
      <c r="M43" s="251"/>
      <c r="N43" s="251"/>
      <c r="O43" s="251"/>
      <c r="P43" s="251"/>
    </row>
    <row r="44" spans="1:227">
      <c r="C44" s="45"/>
      <c r="D44" s="210" t="s">
        <v>6</v>
      </c>
      <c r="E44" s="210"/>
      <c r="F44" s="210"/>
      <c r="G44" s="210"/>
      <c r="H44" s="210"/>
      <c r="I44" s="210"/>
      <c r="J44" s="210"/>
      <c r="K44" s="210"/>
      <c r="L44" s="210"/>
      <c r="M44" s="210"/>
      <c r="N44" s="210"/>
      <c r="O44" s="210"/>
      <c r="P44" s="210"/>
    </row>
    <row r="45" spans="1:227" ht="9" customHeight="1">
      <c r="C45" s="45"/>
      <c r="D45" s="211"/>
      <c r="E45" s="211"/>
      <c r="F45" s="211"/>
    </row>
    <row r="46" spans="1:227" ht="13.5">
      <c r="C46" s="48" t="s">
        <v>7</v>
      </c>
      <c r="D46" s="67" t="str">
        <f>IF(KOPTĀME!B26=0,"",KOPTĀME!B26)</f>
        <v/>
      </c>
      <c r="E46" s="67"/>
      <c r="F46" s="45"/>
    </row>
  </sheetData>
  <sheetProtection algorithmName="SHA-512" hashValue="uM4O3f086MLJDMVgt1bdVNfhhfSjcvlj9EBOBiXYdDEGK42zYYT4TxiPdHopPDnZTEErxqTJITScqyaPrSFjgw==" saltValue="D25FnRMq0t8ncfcPQeh7tA==" spinCount="100000" sheet="1" formatCells="0" formatColumns="0" formatRows="0" insertColumns="0" insertRows="0" insertHyperlinks="0" deleteColumns="0" deleteRows="0" sort="0" autoFilter="0" pivotTables="0"/>
  <autoFilter ref="A15:HS27" xr:uid="{00000000-0009-0000-0000-000002000000}"/>
  <mergeCells count="17">
    <mergeCell ref="A27:K27"/>
    <mergeCell ref="A6:P6"/>
    <mergeCell ref="N11:O11"/>
    <mergeCell ref="N12:O12"/>
    <mergeCell ref="A14:A15"/>
    <mergeCell ref="B14:B15"/>
    <mergeCell ref="D14:D15"/>
    <mergeCell ref="E14:E15"/>
    <mergeCell ref="F14:K14"/>
    <mergeCell ref="L14:P14"/>
    <mergeCell ref="C14:C15"/>
    <mergeCell ref="D45:F45"/>
    <mergeCell ref="D38:P38"/>
    <mergeCell ref="D39:P39"/>
    <mergeCell ref="D41:F41"/>
    <mergeCell ref="D43:P43"/>
    <mergeCell ref="D44:P4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899B3-9EFC-459A-983E-3D46CB61323C}">
  <sheetPr>
    <pageSetUpPr fitToPage="1"/>
  </sheetPr>
  <dimension ref="A1:HS111"/>
  <sheetViews>
    <sheetView showGridLines="0" view="pageBreakPreview" topLeftCell="A34" zoomScaleNormal="100" zoomScaleSheetLayoutView="100" workbookViewId="0">
      <selection activeCell="J82" sqref="J82"/>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77</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P93</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78</v>
      </c>
      <c r="D16" s="127"/>
      <c r="E16" s="127"/>
      <c r="F16" s="128"/>
      <c r="G16" s="128"/>
      <c r="H16" s="128"/>
      <c r="I16" s="128"/>
      <c r="J16" s="128"/>
      <c r="K16" s="128"/>
      <c r="L16" s="128"/>
      <c r="M16" s="128"/>
      <c r="N16" s="128"/>
      <c r="O16" s="128"/>
      <c r="P16" s="128"/>
    </row>
    <row r="17" spans="1:16" ht="38.25">
      <c r="A17" s="120" t="s">
        <v>147</v>
      </c>
      <c r="B17" s="121"/>
      <c r="C17" s="122" t="s">
        <v>79</v>
      </c>
      <c r="D17" s="123" t="s">
        <v>66</v>
      </c>
      <c r="E17" s="123">
        <v>44</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80</v>
      </c>
      <c r="D18" s="123" t="s">
        <v>81</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82</v>
      </c>
      <c r="D19" s="123" t="s">
        <v>81</v>
      </c>
      <c r="E19" s="123">
        <v>3.2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83</v>
      </c>
      <c r="D20" s="123" t="s">
        <v>81</v>
      </c>
      <c r="E20" s="123">
        <v>0.72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84</v>
      </c>
      <c r="D21" s="123" t="s">
        <v>81</v>
      </c>
      <c r="E21" s="123">
        <v>0.17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85</v>
      </c>
      <c r="D22" s="123" t="s">
        <v>81</v>
      </c>
      <c r="E22" s="123">
        <v>0.11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86</v>
      </c>
      <c r="D23" s="123" t="s">
        <v>81</v>
      </c>
      <c r="E23" s="123">
        <v>0.16</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154</v>
      </c>
      <c r="B24" s="121"/>
      <c r="C24" s="122" t="s">
        <v>87</v>
      </c>
      <c r="D24" s="123" t="s">
        <v>81</v>
      </c>
      <c r="E24" s="123">
        <v>0.19</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9">
        <v>2</v>
      </c>
      <c r="B25" s="130"/>
      <c r="C25" s="131" t="s">
        <v>88</v>
      </c>
      <c r="D25" s="127"/>
      <c r="E25" s="127"/>
      <c r="F25" s="128"/>
      <c r="G25" s="128"/>
      <c r="H25" s="128"/>
      <c r="I25" s="128"/>
      <c r="J25" s="128"/>
      <c r="K25" s="128"/>
      <c r="L25" s="128"/>
      <c r="M25" s="128"/>
      <c r="N25" s="128"/>
      <c r="O25" s="128"/>
      <c r="P25" s="128"/>
    </row>
    <row r="26" spans="1:16" ht="38.25">
      <c r="A26" s="120" t="s">
        <v>155</v>
      </c>
      <c r="B26" s="121"/>
      <c r="C26" s="122" t="s">
        <v>89</v>
      </c>
      <c r="D26" s="123" t="s">
        <v>66</v>
      </c>
      <c r="E26" s="123">
        <v>50</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156</v>
      </c>
      <c r="B27" s="121"/>
      <c r="C27" s="122" t="s">
        <v>90</v>
      </c>
      <c r="D27" s="123" t="s">
        <v>66</v>
      </c>
      <c r="E27" s="123">
        <v>0.45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157</v>
      </c>
      <c r="B28" s="121"/>
      <c r="C28" s="122" t="s">
        <v>91</v>
      </c>
      <c r="D28" s="123" t="s">
        <v>81</v>
      </c>
      <c r="E28" s="123">
        <v>0.02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158</v>
      </c>
      <c r="B29" s="121"/>
      <c r="C29" s="122" t="s">
        <v>92</v>
      </c>
      <c r="D29" s="123" t="s">
        <v>81</v>
      </c>
      <c r="E29" s="123">
        <v>0.06</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t="s">
        <v>159</v>
      </c>
      <c r="B30" s="121"/>
      <c r="C30" s="122" t="s">
        <v>93</v>
      </c>
      <c r="D30" s="123" t="s">
        <v>81</v>
      </c>
      <c r="E30" s="123">
        <v>0.01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9">
        <v>3</v>
      </c>
      <c r="B31" s="130"/>
      <c r="C31" s="131" t="s">
        <v>94</v>
      </c>
      <c r="D31" s="127"/>
      <c r="E31" s="127"/>
      <c r="F31" s="128"/>
      <c r="G31" s="128"/>
      <c r="H31" s="128"/>
      <c r="I31" s="128"/>
      <c r="J31" s="128"/>
      <c r="K31" s="128"/>
      <c r="L31" s="128"/>
      <c r="M31" s="128"/>
      <c r="N31" s="128"/>
      <c r="O31" s="128"/>
      <c r="P31" s="128"/>
    </row>
    <row r="32" spans="1:16">
      <c r="A32" s="120" t="s">
        <v>160</v>
      </c>
      <c r="B32" s="121"/>
      <c r="C32" s="122" t="s">
        <v>95</v>
      </c>
      <c r="D32" s="123" t="s">
        <v>54</v>
      </c>
      <c r="E32" s="123">
        <v>170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161</v>
      </c>
      <c r="B33" s="121"/>
      <c r="C33" s="122" t="s">
        <v>96</v>
      </c>
      <c r="D33" s="123" t="s">
        <v>62</v>
      </c>
      <c r="E33" s="123">
        <v>9</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162</v>
      </c>
      <c r="B34" s="121"/>
      <c r="C34" s="122" t="s">
        <v>97</v>
      </c>
      <c r="D34" s="123" t="s">
        <v>62</v>
      </c>
      <c r="E34" s="123">
        <v>7</v>
      </c>
      <c r="F34" s="16"/>
      <c r="G34" s="16"/>
      <c r="H34" s="16">
        <f t="shared" ref="H34:H40" si="21">ROUND(F34*G34,2)</f>
        <v>0</v>
      </c>
      <c r="I34" s="16"/>
      <c r="J34" s="16"/>
      <c r="K34" s="17">
        <f t="shared" ref="K34:K40" si="22">H34+I34+J34</f>
        <v>0</v>
      </c>
      <c r="L34" s="17">
        <f t="shared" ref="L34:L40" si="23">ROUND(E34*F34,2)</f>
        <v>0</v>
      </c>
      <c r="M34" s="17">
        <f t="shared" ref="M34:M40" si="24">ROUND(E34*H34,2)</f>
        <v>0</v>
      </c>
      <c r="N34" s="17">
        <f t="shared" ref="N34:N40" si="25">ROUND(E34*I34,2)</f>
        <v>0</v>
      </c>
      <c r="O34" s="17">
        <f t="shared" ref="O34:O40" si="26">ROUND(E34*J34,2)</f>
        <v>0</v>
      </c>
      <c r="P34" s="17">
        <f t="shared" ref="P34:P40" si="27">M34+N34+O34</f>
        <v>0</v>
      </c>
    </row>
    <row r="35" spans="1:16">
      <c r="A35" s="120" t="s">
        <v>163</v>
      </c>
      <c r="B35" s="121"/>
      <c r="C35" s="122" t="s">
        <v>98</v>
      </c>
      <c r="D35" s="123" t="s">
        <v>62</v>
      </c>
      <c r="E35" s="123">
        <v>9</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163</v>
      </c>
      <c r="B36" s="121"/>
      <c r="C36" s="122" t="s">
        <v>99</v>
      </c>
      <c r="D36" s="123" t="s">
        <v>62</v>
      </c>
      <c r="E36" s="123">
        <v>4</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164</v>
      </c>
      <c r="B37" s="121"/>
      <c r="C37" s="122" t="s">
        <v>100</v>
      </c>
      <c r="D37" s="123" t="s">
        <v>62</v>
      </c>
      <c r="E37" s="123">
        <v>2</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0" t="s">
        <v>165</v>
      </c>
      <c r="B38" s="121"/>
      <c r="C38" s="122" t="s">
        <v>101</v>
      </c>
      <c r="D38" s="123" t="s">
        <v>62</v>
      </c>
      <c r="E38" s="123">
        <v>12</v>
      </c>
      <c r="F38" s="16"/>
      <c r="G38" s="16"/>
      <c r="H38" s="16">
        <f t="shared" si="21"/>
        <v>0</v>
      </c>
      <c r="I38" s="16"/>
      <c r="J38" s="16"/>
      <c r="K38" s="17">
        <f t="shared" si="22"/>
        <v>0</v>
      </c>
      <c r="L38" s="17">
        <f t="shared" si="23"/>
        <v>0</v>
      </c>
      <c r="M38" s="17">
        <f t="shared" si="24"/>
        <v>0</v>
      </c>
      <c r="N38" s="17">
        <f t="shared" si="25"/>
        <v>0</v>
      </c>
      <c r="O38" s="17">
        <f t="shared" si="26"/>
        <v>0</v>
      </c>
      <c r="P38" s="17">
        <f t="shared" si="27"/>
        <v>0</v>
      </c>
    </row>
    <row r="39" spans="1:16">
      <c r="A39" s="129">
        <v>4</v>
      </c>
      <c r="B39" s="130"/>
      <c r="C39" s="131" t="s">
        <v>102</v>
      </c>
      <c r="D39" s="127"/>
      <c r="E39" s="127"/>
      <c r="F39" s="128"/>
      <c r="G39" s="128"/>
      <c r="H39" s="128"/>
      <c r="I39" s="128"/>
      <c r="J39" s="128"/>
      <c r="K39" s="128"/>
      <c r="L39" s="128"/>
      <c r="M39" s="128"/>
      <c r="N39" s="128"/>
      <c r="O39" s="128"/>
      <c r="P39" s="128"/>
    </row>
    <row r="40" spans="1:16" ht="25.5">
      <c r="A40" s="120" t="s">
        <v>166</v>
      </c>
      <c r="B40" s="121"/>
      <c r="C40" s="122" t="s">
        <v>90</v>
      </c>
      <c r="D40" s="123" t="s">
        <v>66</v>
      </c>
      <c r="E40" s="123">
        <v>0.1</v>
      </c>
      <c r="F40" s="16"/>
      <c r="G40" s="16"/>
      <c r="H40" s="16">
        <f t="shared" si="21"/>
        <v>0</v>
      </c>
      <c r="I40" s="16"/>
      <c r="J40" s="16"/>
      <c r="K40" s="17">
        <f t="shared" si="22"/>
        <v>0</v>
      </c>
      <c r="L40" s="17">
        <f t="shared" si="23"/>
        <v>0</v>
      </c>
      <c r="M40" s="17">
        <f t="shared" si="24"/>
        <v>0</v>
      </c>
      <c r="N40" s="17">
        <f t="shared" si="25"/>
        <v>0</v>
      </c>
      <c r="O40" s="17">
        <f t="shared" si="26"/>
        <v>0</v>
      </c>
      <c r="P40" s="17">
        <f t="shared" si="27"/>
        <v>0</v>
      </c>
    </row>
    <row r="41" spans="1:16">
      <c r="A41" s="120" t="s">
        <v>167</v>
      </c>
      <c r="B41" s="121"/>
      <c r="C41" s="122" t="s">
        <v>103</v>
      </c>
      <c r="D41" s="123" t="s">
        <v>81</v>
      </c>
      <c r="E41" s="123">
        <v>0.06</v>
      </c>
      <c r="F41" s="16"/>
      <c r="G41" s="16"/>
      <c r="H41" s="16">
        <f>ROUND(F41*G41,2)</f>
        <v>0</v>
      </c>
      <c r="I41" s="16"/>
      <c r="J41" s="16"/>
      <c r="K41" s="17">
        <f>H41+I41+J41</f>
        <v>0</v>
      </c>
      <c r="L41" s="17">
        <f>ROUND(E41*F41,2)</f>
        <v>0</v>
      </c>
      <c r="M41" s="17">
        <f>ROUND(E41*H41,2)</f>
        <v>0</v>
      </c>
      <c r="N41" s="17">
        <f>ROUND(E41*I41,2)</f>
        <v>0</v>
      </c>
      <c r="O41" s="17">
        <f>ROUND(E41*J41,2)</f>
        <v>0</v>
      </c>
      <c r="P41" s="17">
        <f>M41+N41+O41</f>
        <v>0</v>
      </c>
    </row>
    <row r="42" spans="1:16">
      <c r="A42" s="120" t="s">
        <v>168</v>
      </c>
      <c r="B42" s="121"/>
      <c r="C42" s="122" t="s">
        <v>104</v>
      </c>
      <c r="D42" s="123" t="s">
        <v>68</v>
      </c>
      <c r="E42" s="123">
        <v>1</v>
      </c>
      <c r="F42" s="16"/>
      <c r="G42" s="16"/>
      <c r="H42" s="16">
        <f t="shared" ref="H42:H45" si="28">ROUND(F42*G42,2)</f>
        <v>0</v>
      </c>
      <c r="I42" s="16"/>
      <c r="J42" s="16"/>
      <c r="K42" s="17">
        <f t="shared" ref="K42:K45" si="29">H42+I42+J42</f>
        <v>0</v>
      </c>
      <c r="L42" s="17">
        <f t="shared" ref="L42:L45" si="30">ROUND(E42*F42,2)</f>
        <v>0</v>
      </c>
      <c r="M42" s="17">
        <f t="shared" ref="M42:M45" si="31">ROUND(E42*H42,2)</f>
        <v>0</v>
      </c>
      <c r="N42" s="17">
        <f t="shared" ref="N42:N45" si="32">ROUND(E42*I42,2)</f>
        <v>0</v>
      </c>
      <c r="O42" s="17">
        <f t="shared" ref="O42:O45" si="33">ROUND(E42*J42,2)</f>
        <v>0</v>
      </c>
      <c r="P42" s="17">
        <f t="shared" ref="P42:P45" si="34">M42+N42+O42</f>
        <v>0</v>
      </c>
    </row>
    <row r="43" spans="1:16">
      <c r="A43" s="129">
        <v>5</v>
      </c>
      <c r="B43" s="130"/>
      <c r="C43" s="131" t="s">
        <v>105</v>
      </c>
      <c r="D43" s="127"/>
      <c r="E43" s="127"/>
      <c r="F43" s="128"/>
      <c r="G43" s="128"/>
      <c r="H43" s="128"/>
      <c r="I43" s="128"/>
      <c r="J43" s="128"/>
      <c r="K43" s="128"/>
      <c r="L43" s="128"/>
      <c r="M43" s="128"/>
      <c r="N43" s="128"/>
      <c r="O43" s="128"/>
      <c r="P43" s="128"/>
    </row>
    <row r="44" spans="1:16">
      <c r="A44" s="120" t="s">
        <v>169</v>
      </c>
      <c r="B44" s="121"/>
      <c r="C44" s="122" t="s">
        <v>106</v>
      </c>
      <c r="D44" s="123" t="s">
        <v>81</v>
      </c>
      <c r="E44" s="123">
        <v>0.5</v>
      </c>
      <c r="F44" s="16"/>
      <c r="G44" s="16"/>
      <c r="H44" s="16">
        <f t="shared" si="28"/>
        <v>0</v>
      </c>
      <c r="I44" s="16"/>
      <c r="J44" s="16"/>
      <c r="K44" s="17">
        <f t="shared" si="29"/>
        <v>0</v>
      </c>
      <c r="L44" s="17">
        <f t="shared" si="30"/>
        <v>0</v>
      </c>
      <c r="M44" s="17">
        <f t="shared" si="31"/>
        <v>0</v>
      </c>
      <c r="N44" s="17">
        <f t="shared" si="32"/>
        <v>0</v>
      </c>
      <c r="O44" s="17">
        <f t="shared" si="33"/>
        <v>0</v>
      </c>
      <c r="P44" s="17">
        <f t="shared" si="34"/>
        <v>0</v>
      </c>
    </row>
    <row r="45" spans="1:16" ht="25.5">
      <c r="A45" s="120" t="s">
        <v>170</v>
      </c>
      <c r="B45" s="121"/>
      <c r="C45" s="122" t="s">
        <v>107</v>
      </c>
      <c r="D45" s="123" t="s">
        <v>62</v>
      </c>
      <c r="E45" s="123">
        <v>6</v>
      </c>
      <c r="F45" s="16"/>
      <c r="G45" s="16"/>
      <c r="H45" s="16">
        <f t="shared" si="28"/>
        <v>0</v>
      </c>
      <c r="I45" s="16"/>
      <c r="J45" s="16"/>
      <c r="K45" s="17">
        <f t="shared" si="29"/>
        <v>0</v>
      </c>
      <c r="L45" s="17">
        <f t="shared" si="30"/>
        <v>0</v>
      </c>
      <c r="M45" s="17">
        <f t="shared" si="31"/>
        <v>0</v>
      </c>
      <c r="N45" s="17">
        <f t="shared" si="32"/>
        <v>0</v>
      </c>
      <c r="O45" s="17">
        <f t="shared" si="33"/>
        <v>0</v>
      </c>
      <c r="P45" s="17">
        <f t="shared" si="34"/>
        <v>0</v>
      </c>
    </row>
    <row r="46" spans="1:16">
      <c r="A46" s="120" t="s">
        <v>171</v>
      </c>
      <c r="B46" s="121"/>
      <c r="C46" s="122" t="s">
        <v>108</v>
      </c>
      <c r="D46" s="123" t="s">
        <v>62</v>
      </c>
      <c r="E46" s="123">
        <v>12</v>
      </c>
      <c r="F46" s="16"/>
      <c r="G46" s="16"/>
      <c r="H46" s="16">
        <f>ROUND(F46*G46,2)</f>
        <v>0</v>
      </c>
      <c r="I46" s="16"/>
      <c r="J46" s="16"/>
      <c r="K46" s="17">
        <f>H46+I46+J46</f>
        <v>0</v>
      </c>
      <c r="L46" s="17">
        <f>ROUND(E46*F46,2)</f>
        <v>0</v>
      </c>
      <c r="M46" s="17">
        <f>ROUND(E46*H46,2)</f>
        <v>0</v>
      </c>
      <c r="N46" s="17">
        <f>ROUND(E46*I46,2)</f>
        <v>0</v>
      </c>
      <c r="O46" s="17">
        <f>ROUND(E46*J46,2)</f>
        <v>0</v>
      </c>
      <c r="P46" s="17">
        <f>M46+N46+O46</f>
        <v>0</v>
      </c>
    </row>
    <row r="47" spans="1:16">
      <c r="A47" s="120" t="s">
        <v>172</v>
      </c>
      <c r="B47" s="121"/>
      <c r="C47" s="122" t="s">
        <v>109</v>
      </c>
      <c r="D47" s="123" t="s">
        <v>62</v>
      </c>
      <c r="E47" s="123">
        <v>4</v>
      </c>
      <c r="F47" s="16"/>
      <c r="G47" s="16"/>
      <c r="H47" s="16">
        <f t="shared" ref="H47:H51" si="35">ROUND(F47*G47,2)</f>
        <v>0</v>
      </c>
      <c r="I47" s="16"/>
      <c r="J47" s="16"/>
      <c r="K47" s="17">
        <f t="shared" ref="K47:K51" si="36">H47+I47+J47</f>
        <v>0</v>
      </c>
      <c r="L47" s="17">
        <f t="shared" ref="L47:L51" si="37">ROUND(E47*F47,2)</f>
        <v>0</v>
      </c>
      <c r="M47" s="17">
        <f t="shared" ref="M47:M51" si="38">ROUND(E47*H47,2)</f>
        <v>0</v>
      </c>
      <c r="N47" s="17">
        <f t="shared" ref="N47:N51" si="39">ROUND(E47*I47,2)</f>
        <v>0</v>
      </c>
      <c r="O47" s="17">
        <f t="shared" ref="O47:O51" si="40">ROUND(E47*J47,2)</f>
        <v>0</v>
      </c>
      <c r="P47" s="17">
        <f t="shared" ref="P47:P51" si="41">M47+N47+O47</f>
        <v>0</v>
      </c>
    </row>
    <row r="48" spans="1:16">
      <c r="A48" s="120" t="s">
        <v>173</v>
      </c>
      <c r="B48" s="121"/>
      <c r="C48" s="122" t="s">
        <v>110</v>
      </c>
      <c r="D48" s="123" t="s">
        <v>66</v>
      </c>
      <c r="E48" s="123">
        <v>0.01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16" ht="25.5">
      <c r="A49" s="120" t="s">
        <v>174</v>
      </c>
      <c r="B49" s="121"/>
      <c r="C49" s="122" t="s">
        <v>90</v>
      </c>
      <c r="D49" s="123" t="s">
        <v>66</v>
      </c>
      <c r="E49" s="123">
        <v>0.8</v>
      </c>
      <c r="F49" s="16"/>
      <c r="G49" s="16"/>
      <c r="H49" s="16">
        <f t="shared" si="35"/>
        <v>0</v>
      </c>
      <c r="I49" s="16"/>
      <c r="J49" s="16"/>
      <c r="K49" s="17">
        <f t="shared" si="36"/>
        <v>0</v>
      </c>
      <c r="L49" s="17">
        <f t="shared" si="37"/>
        <v>0</v>
      </c>
      <c r="M49" s="17">
        <f t="shared" si="38"/>
        <v>0</v>
      </c>
      <c r="N49" s="17">
        <f t="shared" si="39"/>
        <v>0</v>
      </c>
      <c r="O49" s="17">
        <f t="shared" si="40"/>
        <v>0</v>
      </c>
      <c r="P49" s="17">
        <f t="shared" si="41"/>
        <v>0</v>
      </c>
    </row>
    <row r="50" spans="1:16">
      <c r="A50" s="120" t="s">
        <v>175</v>
      </c>
      <c r="B50" s="121"/>
      <c r="C50" s="122" t="s">
        <v>103</v>
      </c>
      <c r="D50" s="123" t="s">
        <v>81</v>
      </c>
      <c r="E50" s="123">
        <v>0.14000000000000001</v>
      </c>
      <c r="F50" s="16"/>
      <c r="G50" s="16"/>
      <c r="H50" s="16">
        <f t="shared" si="35"/>
        <v>0</v>
      </c>
      <c r="I50" s="16"/>
      <c r="J50" s="16"/>
      <c r="K50" s="17">
        <f t="shared" si="36"/>
        <v>0</v>
      </c>
      <c r="L50" s="17">
        <f t="shared" si="37"/>
        <v>0</v>
      </c>
      <c r="M50" s="17">
        <f t="shared" si="38"/>
        <v>0</v>
      </c>
      <c r="N50" s="17">
        <f t="shared" si="39"/>
        <v>0</v>
      </c>
      <c r="O50" s="17">
        <f t="shared" si="40"/>
        <v>0</v>
      </c>
      <c r="P50" s="17">
        <f t="shared" si="41"/>
        <v>0</v>
      </c>
    </row>
    <row r="51" spans="1:16">
      <c r="A51" s="120" t="s">
        <v>176</v>
      </c>
      <c r="B51" s="121"/>
      <c r="C51" s="122" t="s">
        <v>111</v>
      </c>
      <c r="D51" s="123" t="s">
        <v>66</v>
      </c>
      <c r="E51" s="123">
        <v>0.66</v>
      </c>
      <c r="F51" s="16"/>
      <c r="G51" s="16"/>
      <c r="H51" s="16">
        <f t="shared" si="35"/>
        <v>0</v>
      </c>
      <c r="I51" s="16"/>
      <c r="J51" s="16"/>
      <c r="K51" s="17">
        <f t="shared" si="36"/>
        <v>0</v>
      </c>
      <c r="L51" s="17">
        <f t="shared" si="37"/>
        <v>0</v>
      </c>
      <c r="M51" s="17">
        <f t="shared" si="38"/>
        <v>0</v>
      </c>
      <c r="N51" s="17">
        <f t="shared" si="39"/>
        <v>0</v>
      </c>
      <c r="O51" s="17">
        <f t="shared" si="40"/>
        <v>0</v>
      </c>
      <c r="P51" s="17">
        <f t="shared" si="41"/>
        <v>0</v>
      </c>
    </row>
    <row r="52" spans="1:16">
      <c r="A52" s="129">
        <v>6</v>
      </c>
      <c r="B52" s="130"/>
      <c r="C52" s="131" t="s">
        <v>112</v>
      </c>
      <c r="D52" s="127"/>
      <c r="E52" s="127"/>
      <c r="F52" s="128"/>
      <c r="G52" s="128"/>
      <c r="H52" s="128"/>
      <c r="I52" s="128"/>
      <c r="J52" s="128"/>
      <c r="K52" s="128"/>
      <c r="L52" s="128"/>
      <c r="M52" s="128"/>
      <c r="N52" s="128"/>
      <c r="O52" s="128"/>
      <c r="P52" s="128"/>
    </row>
    <row r="53" spans="1:16">
      <c r="A53" s="120" t="s">
        <v>177</v>
      </c>
      <c r="B53" s="121"/>
      <c r="C53" s="122" t="s">
        <v>113</v>
      </c>
      <c r="D53" s="123" t="s">
        <v>81</v>
      </c>
      <c r="E53" s="123">
        <v>1.47</v>
      </c>
      <c r="F53" s="16"/>
      <c r="G53" s="16"/>
      <c r="H53" s="16">
        <f t="shared" ref="H53:H56" si="42">ROUND(F53*G53,2)</f>
        <v>0</v>
      </c>
      <c r="I53" s="16"/>
      <c r="J53" s="16"/>
      <c r="K53" s="17">
        <f t="shared" ref="K53:K56" si="43">H53+I53+J53</f>
        <v>0</v>
      </c>
      <c r="L53" s="17">
        <f t="shared" ref="L53:L56" si="44">ROUND(E53*F53,2)</f>
        <v>0</v>
      </c>
      <c r="M53" s="17">
        <f t="shared" ref="M53:M56" si="45">ROUND(E53*H53,2)</f>
        <v>0</v>
      </c>
      <c r="N53" s="17">
        <f t="shared" ref="N53:N56" si="46">ROUND(E53*I53,2)</f>
        <v>0</v>
      </c>
      <c r="O53" s="17">
        <f t="shared" ref="O53:O56" si="47">ROUND(E53*J53,2)</f>
        <v>0</v>
      </c>
      <c r="P53" s="17">
        <f t="shared" ref="P53:P56" si="48">M53+N53+O53</f>
        <v>0</v>
      </c>
    </row>
    <row r="54" spans="1:16">
      <c r="A54" s="120" t="s">
        <v>178</v>
      </c>
      <c r="B54" s="121"/>
      <c r="C54" s="122" t="s">
        <v>114</v>
      </c>
      <c r="D54" s="123" t="s">
        <v>81</v>
      </c>
      <c r="E54" s="123">
        <v>0.02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16" ht="25.5">
      <c r="A55" s="120" t="s">
        <v>179</v>
      </c>
      <c r="B55" s="121"/>
      <c r="C55" s="122" t="s">
        <v>115</v>
      </c>
      <c r="D55" s="123" t="s">
        <v>62</v>
      </c>
      <c r="E55" s="123">
        <v>8</v>
      </c>
      <c r="F55" s="16"/>
      <c r="G55" s="16"/>
      <c r="H55" s="16">
        <f t="shared" si="42"/>
        <v>0</v>
      </c>
      <c r="I55" s="16"/>
      <c r="J55" s="16"/>
      <c r="K55" s="17">
        <f t="shared" si="43"/>
        <v>0</v>
      </c>
      <c r="L55" s="17">
        <f t="shared" si="44"/>
        <v>0</v>
      </c>
      <c r="M55" s="17">
        <f t="shared" si="45"/>
        <v>0</v>
      </c>
      <c r="N55" s="17">
        <f t="shared" si="46"/>
        <v>0</v>
      </c>
      <c r="O55" s="17">
        <f t="shared" si="47"/>
        <v>0</v>
      </c>
      <c r="P55" s="17">
        <f t="shared" si="48"/>
        <v>0</v>
      </c>
    </row>
    <row r="56" spans="1:16">
      <c r="A56" s="120" t="s">
        <v>180</v>
      </c>
      <c r="B56" s="121"/>
      <c r="C56" s="122" t="s">
        <v>116</v>
      </c>
      <c r="D56" s="123" t="s">
        <v>81</v>
      </c>
      <c r="E56" s="123">
        <v>0.12</v>
      </c>
      <c r="F56" s="16"/>
      <c r="G56" s="16"/>
      <c r="H56" s="16">
        <f t="shared" si="42"/>
        <v>0</v>
      </c>
      <c r="I56" s="16"/>
      <c r="J56" s="16"/>
      <c r="K56" s="17">
        <f t="shared" si="43"/>
        <v>0</v>
      </c>
      <c r="L56" s="17">
        <f t="shared" si="44"/>
        <v>0</v>
      </c>
      <c r="M56" s="17">
        <f t="shared" si="45"/>
        <v>0</v>
      </c>
      <c r="N56" s="17">
        <f t="shared" si="46"/>
        <v>0</v>
      </c>
      <c r="O56" s="17">
        <f t="shared" si="47"/>
        <v>0</v>
      </c>
      <c r="P56" s="17">
        <f t="shared" si="48"/>
        <v>0</v>
      </c>
    </row>
    <row r="57" spans="1:16" ht="25.5">
      <c r="A57" s="120" t="s">
        <v>181</v>
      </c>
      <c r="B57" s="121"/>
      <c r="C57" s="122" t="s">
        <v>117</v>
      </c>
      <c r="D57" s="123" t="s">
        <v>62</v>
      </c>
      <c r="E57" s="123">
        <v>14</v>
      </c>
      <c r="F57" s="16"/>
      <c r="G57" s="16"/>
      <c r="H57" s="16">
        <f>ROUND(F57*G57,2)</f>
        <v>0</v>
      </c>
      <c r="I57" s="16"/>
      <c r="J57" s="16"/>
      <c r="K57" s="17">
        <f>H57+I57+J57</f>
        <v>0</v>
      </c>
      <c r="L57" s="17">
        <f>ROUND(E57*F57,2)</f>
        <v>0</v>
      </c>
      <c r="M57" s="17">
        <f>ROUND(E57*H57,2)</f>
        <v>0</v>
      </c>
      <c r="N57" s="17">
        <f>ROUND(E57*I57,2)</f>
        <v>0</v>
      </c>
      <c r="O57" s="17">
        <f>ROUND(E57*J57,2)</f>
        <v>0</v>
      </c>
      <c r="P57" s="17">
        <f>M57+N57+O57</f>
        <v>0</v>
      </c>
    </row>
    <row r="58" spans="1:16">
      <c r="A58" s="120" t="s">
        <v>182</v>
      </c>
      <c r="B58" s="121"/>
      <c r="C58" s="122" t="s">
        <v>108</v>
      </c>
      <c r="D58" s="123" t="s">
        <v>62</v>
      </c>
      <c r="E58" s="123">
        <v>28</v>
      </c>
      <c r="F58" s="16"/>
      <c r="G58" s="16"/>
      <c r="H58" s="16">
        <f t="shared" ref="H58:H62" si="49">ROUND(F58*G58,2)</f>
        <v>0</v>
      </c>
      <c r="I58" s="16"/>
      <c r="J58" s="16"/>
      <c r="K58" s="17">
        <f t="shared" ref="K58:K62" si="50">H58+I58+J58</f>
        <v>0</v>
      </c>
      <c r="L58" s="17">
        <f t="shared" ref="L58:L62" si="51">ROUND(E58*F58,2)</f>
        <v>0</v>
      </c>
      <c r="M58" s="17">
        <f t="shared" ref="M58:M62" si="52">ROUND(E58*H58,2)</f>
        <v>0</v>
      </c>
      <c r="N58" s="17">
        <f t="shared" ref="N58:N62" si="53">ROUND(E58*I58,2)</f>
        <v>0</v>
      </c>
      <c r="O58" s="17">
        <f t="shared" ref="O58:O62" si="54">ROUND(E58*J58,2)</f>
        <v>0</v>
      </c>
      <c r="P58" s="17">
        <f t="shared" ref="P58:P62" si="55">M58+N58+O58</f>
        <v>0</v>
      </c>
    </row>
    <row r="59" spans="1:16">
      <c r="A59" s="120" t="s">
        <v>183</v>
      </c>
      <c r="B59" s="121"/>
      <c r="C59" s="122" t="s">
        <v>118</v>
      </c>
      <c r="D59" s="123" t="s">
        <v>66</v>
      </c>
      <c r="E59" s="123">
        <v>0.02</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16">
      <c r="A60" s="129">
        <v>7</v>
      </c>
      <c r="B60" s="130"/>
      <c r="C60" s="131" t="s">
        <v>119</v>
      </c>
      <c r="D60" s="127"/>
      <c r="E60" s="127"/>
      <c r="F60" s="128"/>
      <c r="G60" s="128"/>
      <c r="H60" s="128"/>
      <c r="I60" s="128"/>
      <c r="J60" s="128"/>
      <c r="K60" s="128"/>
      <c r="L60" s="128"/>
      <c r="M60" s="128"/>
      <c r="N60" s="128"/>
      <c r="O60" s="128"/>
      <c r="P60" s="128"/>
    </row>
    <row r="61" spans="1:16">
      <c r="A61" s="120" t="s">
        <v>184</v>
      </c>
      <c r="B61" s="121"/>
      <c r="C61" s="122" t="s">
        <v>120</v>
      </c>
      <c r="D61" s="123" t="s">
        <v>81</v>
      </c>
      <c r="E61" s="123">
        <v>0.03</v>
      </c>
      <c r="F61" s="16"/>
      <c r="G61" s="16"/>
      <c r="H61" s="16">
        <f t="shared" si="49"/>
        <v>0</v>
      </c>
      <c r="I61" s="16"/>
      <c r="J61" s="16"/>
      <c r="K61" s="17">
        <f t="shared" si="50"/>
        <v>0</v>
      </c>
      <c r="L61" s="17">
        <f t="shared" si="51"/>
        <v>0</v>
      </c>
      <c r="M61" s="17">
        <f t="shared" si="52"/>
        <v>0</v>
      </c>
      <c r="N61" s="17">
        <f t="shared" si="53"/>
        <v>0</v>
      </c>
      <c r="O61" s="17">
        <f t="shared" si="54"/>
        <v>0</v>
      </c>
      <c r="P61" s="17">
        <f t="shared" si="55"/>
        <v>0</v>
      </c>
    </row>
    <row r="62" spans="1:16">
      <c r="A62" s="120" t="s">
        <v>185</v>
      </c>
      <c r="B62" s="121"/>
      <c r="C62" s="122" t="s">
        <v>121</v>
      </c>
      <c r="D62" s="123" t="s">
        <v>81</v>
      </c>
      <c r="E62" s="123">
        <v>0.03</v>
      </c>
      <c r="F62" s="16"/>
      <c r="G62" s="16"/>
      <c r="H62" s="16">
        <f t="shared" si="49"/>
        <v>0</v>
      </c>
      <c r="I62" s="16"/>
      <c r="J62" s="16"/>
      <c r="K62" s="17">
        <f t="shared" si="50"/>
        <v>0</v>
      </c>
      <c r="L62" s="17">
        <f t="shared" si="51"/>
        <v>0</v>
      </c>
      <c r="M62" s="17">
        <f t="shared" si="52"/>
        <v>0</v>
      </c>
      <c r="N62" s="17">
        <f t="shared" si="53"/>
        <v>0</v>
      </c>
      <c r="O62" s="17">
        <f t="shared" si="54"/>
        <v>0</v>
      </c>
      <c r="P62" s="17">
        <f t="shared" si="55"/>
        <v>0</v>
      </c>
    </row>
    <row r="63" spans="1:16">
      <c r="A63" s="164">
        <v>8</v>
      </c>
      <c r="B63" s="165"/>
      <c r="C63" s="166" t="s">
        <v>122</v>
      </c>
      <c r="D63" s="167"/>
      <c r="E63" s="167"/>
      <c r="F63" s="128"/>
      <c r="G63" s="128"/>
      <c r="H63" s="128"/>
      <c r="I63" s="128"/>
      <c r="J63" s="128"/>
      <c r="K63" s="128"/>
      <c r="L63" s="128"/>
      <c r="M63" s="128"/>
      <c r="N63" s="128"/>
      <c r="O63" s="128"/>
      <c r="P63" s="128"/>
    </row>
    <row r="64" spans="1:16">
      <c r="A64" s="153" t="s">
        <v>186</v>
      </c>
      <c r="B64" s="154"/>
      <c r="C64" s="155" t="s">
        <v>123</v>
      </c>
      <c r="D64" s="156" t="s">
        <v>52</v>
      </c>
      <c r="E64" s="156">
        <v>10</v>
      </c>
      <c r="F64" s="16"/>
      <c r="G64" s="16"/>
      <c r="H64" s="16">
        <f t="shared" ref="H64:H66" si="56">ROUND(F64*G64,2)</f>
        <v>0</v>
      </c>
      <c r="I64" s="16"/>
      <c r="J64" s="16"/>
      <c r="K64" s="17">
        <f t="shared" ref="K64:K66" si="57">H64+I64+J64</f>
        <v>0</v>
      </c>
      <c r="L64" s="17">
        <f t="shared" ref="L64:L66" si="58">ROUND(E64*F64,2)</f>
        <v>0</v>
      </c>
      <c r="M64" s="17">
        <f t="shared" ref="M64:M66" si="59">ROUND(E64*H64,2)</f>
        <v>0</v>
      </c>
      <c r="N64" s="17">
        <f t="shared" ref="N64:N66" si="60">ROUND(E64*I64,2)</f>
        <v>0</v>
      </c>
      <c r="O64" s="17">
        <f t="shared" ref="O64:O66" si="61">ROUND(E64*J64,2)</f>
        <v>0</v>
      </c>
      <c r="P64" s="17">
        <f t="shared" ref="P64:P66" si="62">M64+N64+O64</f>
        <v>0</v>
      </c>
    </row>
    <row r="65" spans="1:16" ht="25.5">
      <c r="A65" s="153" t="s">
        <v>187</v>
      </c>
      <c r="B65" s="154"/>
      <c r="C65" s="155" t="s">
        <v>124</v>
      </c>
      <c r="D65" s="156" t="s">
        <v>81</v>
      </c>
      <c r="E65" s="156">
        <v>0.15</v>
      </c>
      <c r="F65" s="16"/>
      <c r="G65" s="16"/>
      <c r="H65" s="16">
        <f t="shared" si="56"/>
        <v>0</v>
      </c>
      <c r="I65" s="16"/>
      <c r="J65" s="16"/>
      <c r="K65" s="17">
        <f t="shared" si="57"/>
        <v>0</v>
      </c>
      <c r="L65" s="17">
        <f t="shared" si="58"/>
        <v>0</v>
      </c>
      <c r="M65" s="17">
        <f t="shared" si="59"/>
        <v>0</v>
      </c>
      <c r="N65" s="17">
        <f t="shared" si="60"/>
        <v>0</v>
      </c>
      <c r="O65" s="17">
        <f t="shared" si="61"/>
        <v>0</v>
      </c>
      <c r="P65" s="17">
        <f t="shared" si="62"/>
        <v>0</v>
      </c>
    </row>
    <row r="66" spans="1:16">
      <c r="A66" s="153" t="s">
        <v>188</v>
      </c>
      <c r="B66" s="154"/>
      <c r="C66" s="155" t="s">
        <v>125</v>
      </c>
      <c r="D66" s="156" t="s">
        <v>62</v>
      </c>
      <c r="E66" s="156">
        <v>26</v>
      </c>
      <c r="F66" s="16"/>
      <c r="G66" s="16"/>
      <c r="H66" s="16">
        <f t="shared" si="56"/>
        <v>0</v>
      </c>
      <c r="I66" s="16"/>
      <c r="J66" s="16"/>
      <c r="K66" s="17">
        <f t="shared" si="57"/>
        <v>0</v>
      </c>
      <c r="L66" s="17">
        <f t="shared" si="58"/>
        <v>0</v>
      </c>
      <c r="M66" s="17">
        <f t="shared" si="59"/>
        <v>0</v>
      </c>
      <c r="N66" s="17">
        <f t="shared" si="60"/>
        <v>0</v>
      </c>
      <c r="O66" s="17">
        <f t="shared" si="61"/>
        <v>0</v>
      </c>
      <c r="P66" s="17">
        <f t="shared" si="62"/>
        <v>0</v>
      </c>
    </row>
    <row r="67" spans="1:16">
      <c r="A67" s="153" t="s">
        <v>189</v>
      </c>
      <c r="B67" s="154"/>
      <c r="C67" s="155" t="s">
        <v>126</v>
      </c>
      <c r="D67" s="156" t="s">
        <v>62</v>
      </c>
      <c r="E67" s="156">
        <v>26</v>
      </c>
      <c r="F67" s="16"/>
      <c r="G67" s="16"/>
      <c r="H67" s="16">
        <f>ROUND(F67*G67,2)</f>
        <v>0</v>
      </c>
      <c r="I67" s="16"/>
      <c r="J67" s="16"/>
      <c r="K67" s="17">
        <f>H67+I67+J67</f>
        <v>0</v>
      </c>
      <c r="L67" s="17">
        <f>ROUND(E67*F67,2)</f>
        <v>0</v>
      </c>
      <c r="M67" s="17">
        <f>ROUND(E67*H67,2)</f>
        <v>0</v>
      </c>
      <c r="N67" s="17">
        <f>ROUND(E67*I67,2)</f>
        <v>0</v>
      </c>
      <c r="O67" s="17">
        <f>ROUND(E67*J67,2)</f>
        <v>0</v>
      </c>
      <c r="P67" s="17">
        <f>M67+N67+O67</f>
        <v>0</v>
      </c>
    </row>
    <row r="68" spans="1:16" ht="25.5">
      <c r="A68" s="153" t="s">
        <v>190</v>
      </c>
      <c r="B68" s="154"/>
      <c r="C68" s="155" t="s">
        <v>127</v>
      </c>
      <c r="D68" s="156" t="s">
        <v>81</v>
      </c>
      <c r="E68" s="156">
        <v>7.0000000000000007E-2</v>
      </c>
      <c r="F68" s="16"/>
      <c r="G68" s="16"/>
      <c r="H68" s="16">
        <f t="shared" ref="H68:H70" si="63">ROUND(F68*G68,2)</f>
        <v>0</v>
      </c>
      <c r="I68" s="16"/>
      <c r="J68" s="16"/>
      <c r="K68" s="17">
        <f t="shared" ref="K68:K70" si="64">H68+I68+J68</f>
        <v>0</v>
      </c>
      <c r="L68" s="17">
        <f t="shared" ref="L68:L70" si="65">ROUND(E68*F68,2)</f>
        <v>0</v>
      </c>
      <c r="M68" s="17">
        <f t="shared" ref="M68:M70" si="66">ROUND(E68*H68,2)</f>
        <v>0</v>
      </c>
      <c r="N68" s="17">
        <f t="shared" ref="N68:N70" si="67">ROUND(E68*I68,2)</f>
        <v>0</v>
      </c>
      <c r="O68" s="17">
        <f t="shared" ref="O68:O70" si="68">ROUND(E68*J68,2)</f>
        <v>0</v>
      </c>
      <c r="P68" s="17">
        <f t="shared" ref="P68:P70" si="69">M68+N68+O68</f>
        <v>0</v>
      </c>
    </row>
    <row r="69" spans="1:16" ht="25.5">
      <c r="A69" s="153" t="s">
        <v>191</v>
      </c>
      <c r="B69" s="154"/>
      <c r="C69" s="155" t="s">
        <v>128</v>
      </c>
      <c r="D69" s="156" t="s">
        <v>81</v>
      </c>
      <c r="E69" s="156">
        <v>0.25</v>
      </c>
      <c r="F69" s="16"/>
      <c r="G69" s="16"/>
      <c r="H69" s="16">
        <f t="shared" si="63"/>
        <v>0</v>
      </c>
      <c r="I69" s="16"/>
      <c r="J69" s="16"/>
      <c r="K69" s="17">
        <f t="shared" si="64"/>
        <v>0</v>
      </c>
      <c r="L69" s="17">
        <f t="shared" si="65"/>
        <v>0</v>
      </c>
      <c r="M69" s="17">
        <f t="shared" si="66"/>
        <v>0</v>
      </c>
      <c r="N69" s="17">
        <f t="shared" si="67"/>
        <v>0</v>
      </c>
      <c r="O69" s="17">
        <f t="shared" si="68"/>
        <v>0</v>
      </c>
      <c r="P69" s="17">
        <f t="shared" si="69"/>
        <v>0</v>
      </c>
    </row>
    <row r="70" spans="1:16">
      <c r="A70" s="153" t="s">
        <v>192</v>
      </c>
      <c r="B70" s="154"/>
      <c r="C70" s="155" t="s">
        <v>129</v>
      </c>
      <c r="D70" s="156" t="s">
        <v>62</v>
      </c>
      <c r="E70" s="156">
        <v>2</v>
      </c>
      <c r="F70" s="16"/>
      <c r="G70" s="16"/>
      <c r="H70" s="16">
        <f t="shared" si="63"/>
        <v>0</v>
      </c>
      <c r="I70" s="16"/>
      <c r="J70" s="16"/>
      <c r="K70" s="17">
        <f t="shared" si="64"/>
        <v>0</v>
      </c>
      <c r="L70" s="17">
        <f t="shared" si="65"/>
        <v>0</v>
      </c>
      <c r="M70" s="17">
        <f t="shared" si="66"/>
        <v>0</v>
      </c>
      <c r="N70" s="17">
        <f t="shared" si="67"/>
        <v>0</v>
      </c>
      <c r="O70" s="17">
        <f t="shared" si="68"/>
        <v>0</v>
      </c>
      <c r="P70" s="17">
        <f t="shared" si="69"/>
        <v>0</v>
      </c>
    </row>
    <row r="71" spans="1:16">
      <c r="A71" s="129">
        <v>9</v>
      </c>
      <c r="B71" s="130"/>
      <c r="C71" s="131" t="s">
        <v>130</v>
      </c>
      <c r="D71" s="127"/>
      <c r="E71" s="127"/>
      <c r="F71" s="128"/>
      <c r="G71" s="128"/>
      <c r="H71" s="128"/>
      <c r="I71" s="128"/>
      <c r="J71" s="128"/>
      <c r="K71" s="128"/>
      <c r="L71" s="128"/>
      <c r="M71" s="128"/>
      <c r="N71" s="128"/>
      <c r="O71" s="128"/>
      <c r="P71" s="128"/>
    </row>
    <row r="72" spans="1:16" ht="25.5">
      <c r="A72" s="120" t="s">
        <v>193</v>
      </c>
      <c r="B72" s="121"/>
      <c r="C72" s="122" t="s">
        <v>131</v>
      </c>
      <c r="D72" s="123" t="s">
        <v>66</v>
      </c>
      <c r="E72" s="123">
        <v>10.8</v>
      </c>
      <c r="F72" s="16"/>
      <c r="G72" s="16"/>
      <c r="H72" s="16">
        <f>ROUND(F72*G72,2)</f>
        <v>0</v>
      </c>
      <c r="I72" s="16"/>
      <c r="J72" s="16"/>
      <c r="K72" s="17">
        <f>H72+I72+J72</f>
        <v>0</v>
      </c>
      <c r="L72" s="17">
        <f>ROUND(E72*F72,2)</f>
        <v>0</v>
      </c>
      <c r="M72" s="17">
        <f>ROUND(E72*H72,2)</f>
        <v>0</v>
      </c>
      <c r="N72" s="17">
        <f>ROUND(E72*I72,2)</f>
        <v>0</v>
      </c>
      <c r="O72" s="17">
        <f>ROUND(E72*J72,2)</f>
        <v>0</v>
      </c>
      <c r="P72" s="17">
        <f>M72+N72+O72</f>
        <v>0</v>
      </c>
    </row>
    <row r="73" spans="1:16">
      <c r="A73" s="120" t="s">
        <v>194</v>
      </c>
      <c r="B73" s="121"/>
      <c r="C73" s="122" t="s">
        <v>132</v>
      </c>
      <c r="D73" s="123" t="s">
        <v>68</v>
      </c>
      <c r="E73" s="123">
        <v>1</v>
      </c>
      <c r="F73" s="16"/>
      <c r="G73" s="16"/>
      <c r="H73" s="16">
        <f t="shared" ref="H73:H77" si="70">ROUND(F73*G73,2)</f>
        <v>0</v>
      </c>
      <c r="I73" s="16"/>
      <c r="J73" s="16"/>
      <c r="K73" s="17">
        <f t="shared" ref="K73:K77" si="71">H73+I73+J73</f>
        <v>0</v>
      </c>
      <c r="L73" s="17">
        <f t="shared" ref="L73:L77" si="72">ROUND(E73*F73,2)</f>
        <v>0</v>
      </c>
      <c r="M73" s="17">
        <f t="shared" ref="M73:M77" si="73">ROUND(E73*H73,2)</f>
        <v>0</v>
      </c>
      <c r="N73" s="17">
        <f t="shared" ref="N73:N77" si="74">ROUND(E73*I73,2)</f>
        <v>0</v>
      </c>
      <c r="O73" s="17">
        <f t="shared" ref="O73:O77" si="75">ROUND(E73*J73,2)</f>
        <v>0</v>
      </c>
      <c r="P73" s="17">
        <f t="shared" ref="P73:P77" si="76">M73+N73+O73</f>
        <v>0</v>
      </c>
    </row>
    <row r="74" spans="1:16" ht="25.5">
      <c r="A74" s="120" t="s">
        <v>195</v>
      </c>
      <c r="B74" s="121"/>
      <c r="C74" s="122" t="s">
        <v>133</v>
      </c>
      <c r="D74" s="123" t="s">
        <v>68</v>
      </c>
      <c r="E74" s="123">
        <v>1</v>
      </c>
      <c r="F74" s="16"/>
      <c r="G74" s="16"/>
      <c r="H74" s="16">
        <f t="shared" si="70"/>
        <v>0</v>
      </c>
      <c r="I74" s="16"/>
      <c r="J74" s="16"/>
      <c r="K74" s="17">
        <f t="shared" si="71"/>
        <v>0</v>
      </c>
      <c r="L74" s="17">
        <f t="shared" si="72"/>
        <v>0</v>
      </c>
      <c r="M74" s="17">
        <f t="shared" si="73"/>
        <v>0</v>
      </c>
      <c r="N74" s="17">
        <f t="shared" si="74"/>
        <v>0</v>
      </c>
      <c r="O74" s="17">
        <f t="shared" si="75"/>
        <v>0</v>
      </c>
      <c r="P74" s="17">
        <f t="shared" si="76"/>
        <v>0</v>
      </c>
    </row>
    <row r="75" spans="1:16">
      <c r="A75" s="120" t="s">
        <v>196</v>
      </c>
      <c r="B75" s="121"/>
      <c r="C75" s="122" t="s">
        <v>134</v>
      </c>
      <c r="D75" s="123" t="s">
        <v>68</v>
      </c>
      <c r="E75" s="123">
        <v>1</v>
      </c>
      <c r="F75" s="16"/>
      <c r="G75" s="16"/>
      <c r="H75" s="16">
        <f t="shared" si="70"/>
        <v>0</v>
      </c>
      <c r="I75" s="16"/>
      <c r="J75" s="16"/>
      <c r="K75" s="17">
        <f t="shared" si="71"/>
        <v>0</v>
      </c>
      <c r="L75" s="17">
        <f t="shared" si="72"/>
        <v>0</v>
      </c>
      <c r="M75" s="17">
        <f t="shared" si="73"/>
        <v>0</v>
      </c>
      <c r="N75" s="17">
        <f t="shared" si="74"/>
        <v>0</v>
      </c>
      <c r="O75" s="17">
        <f t="shared" si="75"/>
        <v>0</v>
      </c>
      <c r="P75" s="17">
        <f t="shared" si="76"/>
        <v>0</v>
      </c>
    </row>
    <row r="76" spans="1:16">
      <c r="A76" s="120" t="s">
        <v>197</v>
      </c>
      <c r="B76" s="121"/>
      <c r="C76" s="122" t="s">
        <v>135</v>
      </c>
      <c r="D76" s="123" t="s">
        <v>68</v>
      </c>
      <c r="E76" s="123">
        <v>1</v>
      </c>
      <c r="F76" s="16"/>
      <c r="G76" s="16"/>
      <c r="H76" s="16">
        <f t="shared" si="70"/>
        <v>0</v>
      </c>
      <c r="I76" s="16"/>
      <c r="J76" s="16"/>
      <c r="K76" s="17">
        <f t="shared" si="71"/>
        <v>0</v>
      </c>
      <c r="L76" s="17">
        <f t="shared" si="72"/>
        <v>0</v>
      </c>
      <c r="M76" s="17">
        <f t="shared" si="73"/>
        <v>0</v>
      </c>
      <c r="N76" s="17">
        <f t="shared" si="74"/>
        <v>0</v>
      </c>
      <c r="O76" s="17">
        <f t="shared" si="75"/>
        <v>0</v>
      </c>
      <c r="P76" s="17">
        <f t="shared" si="76"/>
        <v>0</v>
      </c>
    </row>
    <row r="77" spans="1:16">
      <c r="A77" s="120" t="s">
        <v>198</v>
      </c>
      <c r="B77" s="121"/>
      <c r="C77" s="122" t="s">
        <v>136</v>
      </c>
      <c r="D77" s="123" t="s">
        <v>62</v>
      </c>
      <c r="E77" s="123">
        <v>16</v>
      </c>
      <c r="F77" s="16"/>
      <c r="G77" s="16"/>
      <c r="H77" s="16">
        <f t="shared" si="70"/>
        <v>0</v>
      </c>
      <c r="I77" s="16"/>
      <c r="J77" s="16"/>
      <c r="K77" s="17">
        <f t="shared" si="71"/>
        <v>0</v>
      </c>
      <c r="L77" s="17">
        <f t="shared" si="72"/>
        <v>0</v>
      </c>
      <c r="M77" s="17">
        <f t="shared" si="73"/>
        <v>0</v>
      </c>
      <c r="N77" s="17">
        <f t="shared" si="74"/>
        <v>0</v>
      </c>
      <c r="O77" s="17">
        <f t="shared" si="75"/>
        <v>0</v>
      </c>
      <c r="P77" s="17">
        <f t="shared" si="76"/>
        <v>0</v>
      </c>
    </row>
    <row r="78" spans="1:16">
      <c r="A78" s="120" t="s">
        <v>199</v>
      </c>
      <c r="B78" s="121"/>
      <c r="C78" s="122" t="s">
        <v>137</v>
      </c>
      <c r="D78" s="123" t="s">
        <v>62</v>
      </c>
      <c r="E78" s="123">
        <v>1</v>
      </c>
      <c r="F78" s="16"/>
      <c r="G78" s="16"/>
      <c r="H78" s="16">
        <f>ROUND(F78*G78,2)</f>
        <v>0</v>
      </c>
      <c r="I78" s="16"/>
      <c r="J78" s="16"/>
      <c r="K78" s="17">
        <f>H78+I78+J78</f>
        <v>0</v>
      </c>
      <c r="L78" s="17">
        <f>ROUND(E78*F78,2)</f>
        <v>0</v>
      </c>
      <c r="M78" s="17">
        <f>ROUND(E78*H78,2)</f>
        <v>0</v>
      </c>
      <c r="N78" s="17">
        <f>ROUND(E78*I78,2)</f>
        <v>0</v>
      </c>
      <c r="O78" s="17">
        <f>ROUND(E78*J78,2)</f>
        <v>0</v>
      </c>
      <c r="P78" s="17">
        <f>M78+N78+O78</f>
        <v>0</v>
      </c>
    </row>
    <row r="79" spans="1:16" ht="25.5">
      <c r="A79" s="120" t="s">
        <v>200</v>
      </c>
      <c r="B79" s="121"/>
      <c r="C79" s="122" t="s">
        <v>138</v>
      </c>
      <c r="D79" s="123" t="s">
        <v>62</v>
      </c>
      <c r="E79" s="123">
        <v>34</v>
      </c>
      <c r="F79" s="16"/>
      <c r="G79" s="16"/>
      <c r="H79" s="16">
        <f t="shared" ref="H79:H82" si="77">ROUND(F79*G79,2)</f>
        <v>0</v>
      </c>
      <c r="I79" s="16"/>
      <c r="J79" s="16"/>
      <c r="K79" s="17">
        <f t="shared" ref="K79:K82" si="78">H79+I79+J79</f>
        <v>0</v>
      </c>
      <c r="L79" s="17">
        <f t="shared" ref="L79:L82" si="79">ROUND(E79*F79,2)</f>
        <v>0</v>
      </c>
      <c r="M79" s="17">
        <f t="shared" ref="M79:M82" si="80">ROUND(E79*H79,2)</f>
        <v>0</v>
      </c>
      <c r="N79" s="17">
        <f t="shared" ref="N79:N82" si="81">ROUND(E79*I79,2)</f>
        <v>0</v>
      </c>
      <c r="O79" s="17">
        <f t="shared" ref="O79:O82" si="82">ROUND(E79*J79,2)</f>
        <v>0</v>
      </c>
      <c r="P79" s="17">
        <f t="shared" ref="P79:P82" si="83">M79+N79+O79</f>
        <v>0</v>
      </c>
    </row>
    <row r="80" spans="1:16">
      <c r="A80" s="120" t="s">
        <v>201</v>
      </c>
      <c r="B80" s="121"/>
      <c r="C80" s="122" t="s">
        <v>139</v>
      </c>
      <c r="D80" s="123" t="s">
        <v>68</v>
      </c>
      <c r="E80" s="123">
        <v>15</v>
      </c>
      <c r="F80" s="16"/>
      <c r="G80" s="16"/>
      <c r="H80" s="16">
        <f t="shared" si="77"/>
        <v>0</v>
      </c>
      <c r="I80" s="16"/>
      <c r="J80" s="16"/>
      <c r="K80" s="17">
        <f t="shared" si="78"/>
        <v>0</v>
      </c>
      <c r="L80" s="17">
        <f t="shared" si="79"/>
        <v>0</v>
      </c>
      <c r="M80" s="17">
        <f t="shared" si="80"/>
        <v>0</v>
      </c>
      <c r="N80" s="17">
        <f t="shared" si="81"/>
        <v>0</v>
      </c>
      <c r="O80" s="17">
        <f t="shared" si="82"/>
        <v>0</v>
      </c>
      <c r="P80" s="17">
        <f t="shared" si="83"/>
        <v>0</v>
      </c>
    </row>
    <row r="81" spans="1:227">
      <c r="A81" s="120" t="s">
        <v>202</v>
      </c>
      <c r="B81" s="121"/>
      <c r="C81" s="122" t="s">
        <v>140</v>
      </c>
      <c r="D81" s="123" t="s">
        <v>62</v>
      </c>
      <c r="E81" s="123">
        <v>3</v>
      </c>
      <c r="F81" s="16"/>
      <c r="G81" s="16"/>
      <c r="H81" s="16">
        <f t="shared" si="77"/>
        <v>0</v>
      </c>
      <c r="I81" s="16"/>
      <c r="J81" s="16"/>
      <c r="K81" s="17">
        <f t="shared" si="78"/>
        <v>0</v>
      </c>
      <c r="L81" s="17">
        <f t="shared" si="79"/>
        <v>0</v>
      </c>
      <c r="M81" s="17">
        <f t="shared" si="80"/>
        <v>0</v>
      </c>
      <c r="N81" s="17">
        <f t="shared" si="81"/>
        <v>0</v>
      </c>
      <c r="O81" s="17">
        <f t="shared" si="82"/>
        <v>0</v>
      </c>
      <c r="P81" s="17">
        <f t="shared" si="83"/>
        <v>0</v>
      </c>
    </row>
    <row r="82" spans="1:227">
      <c r="A82" s="120" t="s">
        <v>203</v>
      </c>
      <c r="B82" s="121"/>
      <c r="C82" s="122" t="s">
        <v>141</v>
      </c>
      <c r="D82" s="123" t="s">
        <v>62</v>
      </c>
      <c r="E82" s="123">
        <v>18</v>
      </c>
      <c r="F82" s="16"/>
      <c r="G82" s="16"/>
      <c r="H82" s="16">
        <f t="shared" si="77"/>
        <v>0</v>
      </c>
      <c r="I82" s="16"/>
      <c r="J82" s="16"/>
      <c r="K82" s="17">
        <f t="shared" si="78"/>
        <v>0</v>
      </c>
      <c r="L82" s="17">
        <f t="shared" si="79"/>
        <v>0</v>
      </c>
      <c r="M82" s="17">
        <f t="shared" si="80"/>
        <v>0</v>
      </c>
      <c r="N82" s="17">
        <f t="shared" si="81"/>
        <v>0</v>
      </c>
      <c r="O82" s="17">
        <f t="shared" si="82"/>
        <v>0</v>
      </c>
      <c r="P82" s="17">
        <f t="shared" si="83"/>
        <v>0</v>
      </c>
    </row>
    <row r="83" spans="1:227">
      <c r="A83" s="120" t="s">
        <v>204</v>
      </c>
      <c r="B83" s="121"/>
      <c r="C83" s="122" t="s">
        <v>142</v>
      </c>
      <c r="D83" s="123" t="s">
        <v>62</v>
      </c>
      <c r="E83" s="123">
        <v>4</v>
      </c>
      <c r="F83" s="16"/>
      <c r="G83" s="16"/>
      <c r="H83" s="16">
        <f>ROUND(F83*G83,2)</f>
        <v>0</v>
      </c>
      <c r="I83" s="16"/>
      <c r="J83" s="16"/>
      <c r="K83" s="17">
        <f>H83+I83+J83</f>
        <v>0</v>
      </c>
      <c r="L83" s="17">
        <f>ROUND(E83*F83,2)</f>
        <v>0</v>
      </c>
      <c r="M83" s="17">
        <f>ROUND(E83*H83,2)</f>
        <v>0</v>
      </c>
      <c r="N83" s="17">
        <f>ROUND(E83*I83,2)</f>
        <v>0</v>
      </c>
      <c r="O83" s="17">
        <f>ROUND(E83*J83,2)</f>
        <v>0</v>
      </c>
      <c r="P83" s="17">
        <f>M83+N83+O83</f>
        <v>0</v>
      </c>
    </row>
    <row r="84" spans="1:227">
      <c r="A84" s="120" t="s">
        <v>205</v>
      </c>
      <c r="B84" s="121"/>
      <c r="C84" s="122" t="s">
        <v>143</v>
      </c>
      <c r="D84" s="123" t="s">
        <v>62</v>
      </c>
      <c r="E84" s="160">
        <v>96</v>
      </c>
      <c r="F84" s="16"/>
      <c r="G84" s="16"/>
      <c r="H84" s="16">
        <f t="shared" ref="H84:H92" si="84">ROUND(F84*G84,2)</f>
        <v>0</v>
      </c>
      <c r="I84" s="16"/>
      <c r="J84" s="16"/>
      <c r="K84" s="17">
        <f t="shared" ref="K84:K92" si="85">H84+I84+J84</f>
        <v>0</v>
      </c>
      <c r="L84" s="17">
        <f t="shared" ref="L84:L92" si="86">ROUND(E84*F84,2)</f>
        <v>0</v>
      </c>
      <c r="M84" s="17">
        <f t="shared" ref="M84:M92" si="87">ROUND(E84*H84,2)</f>
        <v>0</v>
      </c>
      <c r="N84" s="17">
        <f t="shared" ref="N84:N92" si="88">ROUND(E84*I84,2)</f>
        <v>0</v>
      </c>
      <c r="O84" s="17">
        <f t="shared" ref="O84:O92" si="89">ROUND(E84*J84,2)</f>
        <v>0</v>
      </c>
      <c r="P84" s="17">
        <f t="shared" ref="P84:P92" si="90">M84+N84+O84</f>
        <v>0</v>
      </c>
    </row>
    <row r="85" spans="1:227">
      <c r="A85" s="157" t="s">
        <v>800</v>
      </c>
      <c r="B85" s="158"/>
      <c r="C85" s="159" t="s">
        <v>795</v>
      </c>
      <c r="D85" s="160" t="s">
        <v>66</v>
      </c>
      <c r="E85" s="160">
        <v>0.12</v>
      </c>
      <c r="F85" s="16"/>
      <c r="G85" s="16"/>
      <c r="H85" s="16">
        <f t="shared" ref="H85" si="91">ROUND(F85*G85,2)</f>
        <v>0</v>
      </c>
      <c r="I85" s="16"/>
      <c r="J85" s="16"/>
      <c r="K85" s="17">
        <f t="shared" ref="K85" si="92">H85+I85+J85</f>
        <v>0</v>
      </c>
      <c r="L85" s="17">
        <f t="shared" ref="L85" si="93">ROUND(E85*F85,2)</f>
        <v>0</v>
      </c>
      <c r="M85" s="17">
        <f t="shared" ref="M85" si="94">ROUND(E85*H85,2)</f>
        <v>0</v>
      </c>
      <c r="N85" s="17">
        <f t="shared" ref="N85" si="95">ROUND(E85*I85,2)</f>
        <v>0</v>
      </c>
      <c r="O85" s="17">
        <f t="shared" ref="O85" si="96">ROUND(E85*J85,2)</f>
        <v>0</v>
      </c>
      <c r="P85" s="17">
        <f t="shared" ref="P85" si="97">M85+N85+O85</f>
        <v>0</v>
      </c>
    </row>
    <row r="86" spans="1:227">
      <c r="A86" s="157" t="s">
        <v>801</v>
      </c>
      <c r="B86" s="158"/>
      <c r="C86" s="159" t="s">
        <v>796</v>
      </c>
      <c r="D86" s="160" t="s">
        <v>81</v>
      </c>
      <c r="E86" s="160">
        <v>0.12</v>
      </c>
      <c r="F86" s="16"/>
      <c r="G86" s="16"/>
      <c r="H86" s="16">
        <f t="shared" ref="H86" si="98">ROUND(F86*G86,2)</f>
        <v>0</v>
      </c>
      <c r="I86" s="16"/>
      <c r="J86" s="16"/>
      <c r="K86" s="17">
        <f t="shared" ref="K86" si="99">H86+I86+J86</f>
        <v>0</v>
      </c>
      <c r="L86" s="17">
        <f t="shared" ref="L86" si="100">ROUND(E86*F86,2)</f>
        <v>0</v>
      </c>
      <c r="M86" s="17">
        <f t="shared" ref="M86" si="101">ROUND(E86*H86,2)</f>
        <v>0</v>
      </c>
      <c r="N86" s="17">
        <f t="shared" ref="N86" si="102">ROUND(E86*I86,2)</f>
        <v>0</v>
      </c>
      <c r="O86" s="17">
        <f t="shared" ref="O86" si="103">ROUND(E86*J86,2)</f>
        <v>0</v>
      </c>
      <c r="P86" s="17">
        <f t="shared" ref="P86" si="104">M86+N86+O86</f>
        <v>0</v>
      </c>
    </row>
    <row r="87" spans="1:227">
      <c r="A87" s="120" t="s">
        <v>206</v>
      </c>
      <c r="B87" s="121"/>
      <c r="C87" s="122" t="s">
        <v>144</v>
      </c>
      <c r="D87" s="123" t="s">
        <v>62</v>
      </c>
      <c r="E87" s="123">
        <v>32</v>
      </c>
      <c r="F87" s="16"/>
      <c r="G87" s="16"/>
      <c r="H87" s="16">
        <f t="shared" si="84"/>
        <v>0</v>
      </c>
      <c r="I87" s="16"/>
      <c r="J87" s="16"/>
      <c r="K87" s="17">
        <f t="shared" si="85"/>
        <v>0</v>
      </c>
      <c r="L87" s="17">
        <f t="shared" si="86"/>
        <v>0</v>
      </c>
      <c r="M87" s="17">
        <f t="shared" si="87"/>
        <v>0</v>
      </c>
      <c r="N87" s="17">
        <f t="shared" si="88"/>
        <v>0</v>
      </c>
      <c r="O87" s="17">
        <f t="shared" si="89"/>
        <v>0</v>
      </c>
      <c r="P87" s="17">
        <f t="shared" si="90"/>
        <v>0</v>
      </c>
    </row>
    <row r="88" spans="1:227">
      <c r="A88" s="120">
        <v>10</v>
      </c>
      <c r="B88" s="121"/>
      <c r="C88" s="122" t="s">
        <v>145</v>
      </c>
      <c r="D88" s="123" t="s">
        <v>68</v>
      </c>
      <c r="E88" s="123">
        <v>1</v>
      </c>
      <c r="F88" s="16"/>
      <c r="G88" s="16"/>
      <c r="H88" s="16">
        <f t="shared" si="84"/>
        <v>0</v>
      </c>
      <c r="I88" s="16"/>
      <c r="J88" s="16"/>
      <c r="K88" s="17">
        <f t="shared" si="85"/>
        <v>0</v>
      </c>
      <c r="L88" s="17">
        <f t="shared" si="86"/>
        <v>0</v>
      </c>
      <c r="M88" s="17">
        <f t="shared" si="87"/>
        <v>0</v>
      </c>
      <c r="N88" s="17">
        <f t="shared" si="88"/>
        <v>0</v>
      </c>
      <c r="O88" s="17">
        <f t="shared" si="89"/>
        <v>0</v>
      </c>
      <c r="P88" s="17">
        <f t="shared" si="90"/>
        <v>0</v>
      </c>
    </row>
    <row r="89" spans="1:227">
      <c r="A89" s="120">
        <v>11</v>
      </c>
      <c r="B89" s="121"/>
      <c r="C89" s="122" t="s">
        <v>146</v>
      </c>
      <c r="D89" s="123" t="s">
        <v>68</v>
      </c>
      <c r="E89" s="123">
        <v>1</v>
      </c>
      <c r="F89" s="16"/>
      <c r="G89" s="16"/>
      <c r="H89" s="16">
        <f t="shared" ref="H89" si="105">ROUND(F89*G89,2)</f>
        <v>0</v>
      </c>
      <c r="I89" s="16"/>
      <c r="J89" s="16"/>
      <c r="K89" s="17">
        <f t="shared" ref="K89" si="106">H89+I89+J89</f>
        <v>0</v>
      </c>
      <c r="L89" s="17">
        <f t="shared" ref="L89" si="107">ROUND(E89*F89,2)</f>
        <v>0</v>
      </c>
      <c r="M89" s="17">
        <f t="shared" ref="M89" si="108">ROUND(E89*H89,2)</f>
        <v>0</v>
      </c>
      <c r="N89" s="17">
        <f t="shared" ref="N89" si="109">ROUND(E89*I89,2)</f>
        <v>0</v>
      </c>
      <c r="O89" s="17">
        <f t="shared" ref="O89" si="110">ROUND(E89*J89,2)</f>
        <v>0</v>
      </c>
      <c r="P89" s="17">
        <f t="shared" ref="P89" si="111">M89+N89+O89</f>
        <v>0</v>
      </c>
    </row>
    <row r="90" spans="1:227">
      <c r="A90" s="161">
        <v>12</v>
      </c>
      <c r="B90" s="162"/>
      <c r="C90" s="163" t="s">
        <v>792</v>
      </c>
      <c r="D90" s="160"/>
      <c r="E90" s="160"/>
      <c r="F90" s="128"/>
      <c r="G90" s="128"/>
      <c r="H90" s="128"/>
      <c r="I90" s="128"/>
      <c r="J90" s="128"/>
      <c r="K90" s="128"/>
      <c r="L90" s="128"/>
      <c r="M90" s="128"/>
      <c r="N90" s="128"/>
      <c r="O90" s="128"/>
      <c r="P90" s="128"/>
    </row>
    <row r="91" spans="1:227" ht="38.25">
      <c r="A91" s="157" t="s">
        <v>790</v>
      </c>
      <c r="B91" s="158"/>
      <c r="C91" s="159" t="s">
        <v>793</v>
      </c>
      <c r="D91" s="160" t="s">
        <v>62</v>
      </c>
      <c r="E91" s="160">
        <v>8</v>
      </c>
      <c r="F91" s="16"/>
      <c r="G91" s="16"/>
      <c r="H91" s="16">
        <f t="shared" ref="H91" si="112">ROUND(F91*G91,2)</f>
        <v>0</v>
      </c>
      <c r="I91" s="16"/>
      <c r="J91" s="16"/>
      <c r="K91" s="17">
        <f t="shared" ref="K91" si="113">H91+I91+J91</f>
        <v>0</v>
      </c>
      <c r="L91" s="17">
        <f t="shared" ref="L91" si="114">ROUND(E91*F91,2)</f>
        <v>0</v>
      </c>
      <c r="M91" s="17">
        <f t="shared" ref="M91" si="115">ROUND(E91*H91,2)</f>
        <v>0</v>
      </c>
      <c r="N91" s="17">
        <f t="shared" ref="N91" si="116">ROUND(E91*I91,2)</f>
        <v>0</v>
      </c>
      <c r="O91" s="17">
        <f t="shared" ref="O91" si="117">ROUND(E91*J91,2)</f>
        <v>0</v>
      </c>
      <c r="P91" s="17">
        <f t="shared" ref="P91" si="118">M91+N91+O91</f>
        <v>0</v>
      </c>
    </row>
    <row r="92" spans="1:227" ht="13.5" thickBot="1">
      <c r="A92" s="157" t="s">
        <v>791</v>
      </c>
      <c r="B92" s="158"/>
      <c r="C92" s="159" t="s">
        <v>794</v>
      </c>
      <c r="D92" s="160" t="s">
        <v>68</v>
      </c>
      <c r="E92" s="160">
        <v>1</v>
      </c>
      <c r="F92" s="16"/>
      <c r="G92" s="16"/>
      <c r="H92" s="16">
        <f t="shared" si="84"/>
        <v>0</v>
      </c>
      <c r="I92" s="16"/>
      <c r="J92" s="16"/>
      <c r="K92" s="17">
        <f t="shared" si="85"/>
        <v>0</v>
      </c>
      <c r="L92" s="17">
        <f t="shared" si="86"/>
        <v>0</v>
      </c>
      <c r="M92" s="17">
        <f t="shared" si="87"/>
        <v>0</v>
      </c>
      <c r="N92" s="17">
        <f t="shared" si="88"/>
        <v>0</v>
      </c>
      <c r="O92" s="17">
        <f t="shared" si="89"/>
        <v>0</v>
      </c>
      <c r="P92" s="17">
        <f t="shared" si="90"/>
        <v>0</v>
      </c>
    </row>
    <row r="93" spans="1:227" ht="30" customHeight="1" thickBot="1">
      <c r="A93" s="254" t="s">
        <v>49</v>
      </c>
      <c r="B93" s="255"/>
      <c r="C93" s="255"/>
      <c r="D93" s="255"/>
      <c r="E93" s="255"/>
      <c r="F93" s="255"/>
      <c r="G93" s="255"/>
      <c r="H93" s="255"/>
      <c r="I93" s="255"/>
      <c r="J93" s="255"/>
      <c r="K93" s="255"/>
      <c r="L93" s="35">
        <f>SUM(L16:L92)</f>
        <v>0</v>
      </c>
      <c r="M93" s="35">
        <f>SUM(M16:M92)</f>
        <v>0</v>
      </c>
      <c r="N93" s="35">
        <f>SUM(N16:N92)</f>
        <v>0</v>
      </c>
      <c r="O93" s="35">
        <f>SUM(O16:O92)</f>
        <v>0</v>
      </c>
      <c r="P93" s="35">
        <f>SUM(P16:P92)</f>
        <v>0</v>
      </c>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row>
    <row r="94" spans="1:227" ht="12.75" customHeight="1">
      <c r="A94" s="33"/>
      <c r="B94" s="33"/>
      <c r="C94" s="33"/>
      <c r="D94" s="33"/>
      <c r="E94" s="33"/>
      <c r="F94" s="33"/>
      <c r="G94" s="33"/>
      <c r="H94" s="33"/>
      <c r="I94" s="33"/>
      <c r="J94" s="33"/>
      <c r="K94" s="33"/>
      <c r="L94" s="34"/>
      <c r="M94" s="34"/>
      <c r="N94" s="34"/>
      <c r="O94" s="34"/>
      <c r="P94" s="34"/>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row>
    <row r="95" spans="1:227" ht="12.75" customHeight="1">
      <c r="A95" s="150" t="s">
        <v>787</v>
      </c>
      <c r="B95" s="33"/>
      <c r="C95" s="33"/>
      <c r="D95" s="33"/>
      <c r="E95" s="33"/>
      <c r="F95" s="33"/>
      <c r="G95" s="33"/>
      <c r="H95" s="33"/>
      <c r="I95" s="33"/>
      <c r="J95" s="33"/>
      <c r="K95" s="33"/>
      <c r="L95" s="34"/>
      <c r="M95" s="34"/>
      <c r="N95" s="34"/>
      <c r="O95" s="34"/>
      <c r="P95" s="34"/>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row>
    <row r="96" spans="1:227" ht="12.75" customHeight="1">
      <c r="A96" s="150" t="s">
        <v>780</v>
      </c>
      <c r="B96" s="33"/>
      <c r="C96" s="33"/>
      <c r="D96" s="33"/>
      <c r="E96" s="33"/>
      <c r="F96" s="33"/>
      <c r="G96" s="33"/>
      <c r="H96" s="33"/>
      <c r="I96" s="33"/>
      <c r="J96" s="33"/>
      <c r="K96" s="33"/>
      <c r="L96" s="34"/>
      <c r="M96" s="34"/>
      <c r="N96" s="34"/>
      <c r="O96" s="34"/>
      <c r="P96" s="34"/>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row>
    <row r="97" spans="1:227" ht="12.75" customHeight="1">
      <c r="A97" s="150" t="s">
        <v>781</v>
      </c>
      <c r="B97" s="33"/>
      <c r="C97" s="33"/>
      <c r="D97" s="33"/>
      <c r="E97" s="33"/>
      <c r="F97" s="33"/>
      <c r="G97" s="33"/>
      <c r="H97" s="33"/>
      <c r="I97" s="33"/>
      <c r="J97" s="33"/>
      <c r="K97" s="33"/>
      <c r="L97" s="34"/>
      <c r="M97" s="34"/>
      <c r="N97" s="34"/>
      <c r="O97" s="34"/>
      <c r="P97" s="34"/>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row>
    <row r="98" spans="1:227" ht="12.75" customHeight="1">
      <c r="A98" s="150" t="s">
        <v>782</v>
      </c>
      <c r="B98" s="33"/>
      <c r="C98" s="33"/>
      <c r="D98" s="33"/>
      <c r="E98" s="33"/>
      <c r="F98" s="33"/>
      <c r="G98" s="33"/>
      <c r="H98" s="33"/>
      <c r="I98" s="33"/>
      <c r="J98" s="33"/>
      <c r="K98" s="33"/>
      <c r="L98" s="34"/>
      <c r="M98" s="34"/>
      <c r="N98" s="34"/>
      <c r="O98" s="34"/>
      <c r="P98" s="34"/>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row>
    <row r="99" spans="1:227" ht="12.75" customHeight="1">
      <c r="A99" s="150" t="s">
        <v>783</v>
      </c>
      <c r="B99" s="33"/>
      <c r="C99" s="33"/>
      <c r="D99" s="33"/>
      <c r="E99" s="33"/>
      <c r="F99" s="33"/>
      <c r="G99" s="33"/>
      <c r="H99" s="33"/>
      <c r="I99" s="33"/>
      <c r="J99" s="33"/>
      <c r="K99" s="33"/>
      <c r="L99" s="34"/>
      <c r="M99" s="34"/>
      <c r="N99" s="34"/>
      <c r="O99" s="34"/>
      <c r="P99" s="34"/>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row>
    <row r="100" spans="1:227" ht="12.75" customHeight="1">
      <c r="A100" s="150" t="s">
        <v>784</v>
      </c>
      <c r="B100" s="33"/>
      <c r="C100" s="33"/>
      <c r="D100" s="33"/>
      <c r="E100" s="33"/>
      <c r="F100" s="33"/>
      <c r="G100" s="33"/>
      <c r="H100" s="33"/>
      <c r="I100" s="33"/>
      <c r="J100" s="33"/>
      <c r="K100" s="33"/>
      <c r="L100" s="34"/>
      <c r="M100" s="34"/>
      <c r="N100" s="34"/>
      <c r="O100" s="34"/>
      <c r="P100" s="34"/>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row>
    <row r="101" spans="1:227" ht="12.75" customHeight="1">
      <c r="A101" s="150" t="s">
        <v>785</v>
      </c>
      <c r="B101" s="33"/>
      <c r="C101" s="33"/>
      <c r="D101" s="33"/>
      <c r="E101" s="33"/>
      <c r="F101" s="33"/>
      <c r="G101" s="33"/>
      <c r="H101" s="33"/>
      <c r="I101" s="33"/>
      <c r="J101" s="33"/>
      <c r="K101" s="33"/>
      <c r="L101" s="34"/>
      <c r="M101" s="34"/>
      <c r="N101" s="34"/>
      <c r="O101" s="34"/>
      <c r="P101" s="34"/>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row>
    <row r="102" spans="1:227" ht="12.75" customHeight="1">
      <c r="A102" s="33"/>
      <c r="B102" s="33"/>
      <c r="C102" s="33"/>
      <c r="D102" s="33"/>
      <c r="E102" s="33"/>
      <c r="F102" s="33"/>
      <c r="G102" s="33"/>
      <c r="H102" s="33"/>
      <c r="I102" s="33"/>
      <c r="J102" s="33"/>
      <c r="K102" s="33"/>
      <c r="L102" s="34"/>
      <c r="M102" s="34"/>
      <c r="N102" s="34"/>
      <c r="O102" s="34"/>
      <c r="P102" s="34"/>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row>
    <row r="103" spans="1:227" ht="13.5">
      <c r="C103" s="44" t="s">
        <v>5</v>
      </c>
      <c r="D103" s="251" t="str">
        <f>IF(KOPTĀME!B23=0,"",KOPTĀME!B23)</f>
        <v/>
      </c>
      <c r="E103" s="251"/>
      <c r="F103" s="251"/>
      <c r="G103" s="251"/>
      <c r="H103" s="251"/>
      <c r="I103" s="251"/>
      <c r="J103" s="251"/>
      <c r="K103" s="251"/>
      <c r="L103" s="251"/>
      <c r="M103" s="251"/>
      <c r="N103" s="251"/>
      <c r="O103" s="251"/>
      <c r="P103" s="251"/>
    </row>
    <row r="104" spans="1:227" ht="10.5" customHeight="1">
      <c r="C104" s="45"/>
      <c r="D104" s="210" t="s">
        <v>6</v>
      </c>
      <c r="E104" s="210"/>
      <c r="F104" s="210"/>
      <c r="G104" s="210"/>
      <c r="H104" s="210"/>
      <c r="I104" s="210"/>
      <c r="J104" s="210"/>
      <c r="K104" s="210"/>
      <c r="L104" s="210"/>
      <c r="M104" s="210"/>
      <c r="N104" s="210"/>
      <c r="O104" s="210"/>
      <c r="P104" s="210"/>
    </row>
    <row r="105" spans="1:227" ht="10.5" customHeight="1">
      <c r="C105" s="45"/>
      <c r="D105" s="99"/>
      <c r="E105" s="99"/>
      <c r="F105" s="99"/>
      <c r="G105" s="99"/>
      <c r="H105" s="99"/>
      <c r="I105" s="99"/>
      <c r="J105" s="99"/>
      <c r="K105" s="99"/>
      <c r="L105" s="99"/>
      <c r="M105" s="99"/>
      <c r="N105" s="99"/>
      <c r="O105" s="99"/>
      <c r="P105" s="99"/>
    </row>
    <row r="106" spans="1:227" ht="15">
      <c r="C106" s="66" t="s">
        <v>36</v>
      </c>
      <c r="D106" s="253" t="str">
        <f>IF(KOPTĀME!B28=0,"",KOPTĀME!B28)</f>
        <v/>
      </c>
      <c r="E106" s="253"/>
      <c r="F106" s="253"/>
      <c r="G106" s="100"/>
      <c r="H106" s="100"/>
      <c r="I106" s="100"/>
      <c r="J106" s="100"/>
      <c r="K106" s="100"/>
      <c r="L106" s="100"/>
      <c r="M106" s="101"/>
      <c r="N106" s="102"/>
    </row>
    <row r="107" spans="1:227" ht="14.25">
      <c r="C107" s="49"/>
      <c r="D107" s="50"/>
      <c r="E107" s="49"/>
      <c r="F107" s="39"/>
      <c r="G107" s="103"/>
      <c r="H107" s="103"/>
      <c r="I107" s="103"/>
      <c r="J107" s="103"/>
      <c r="K107" s="103"/>
      <c r="L107" s="103"/>
      <c r="M107" s="103"/>
      <c r="N107" s="104"/>
    </row>
    <row r="108" spans="1:227" ht="13.5">
      <c r="C108" s="44" t="s">
        <v>11</v>
      </c>
      <c r="D108" s="251" t="str">
        <f>IF(Kopsav.!C45=0,"",Kopsav.!C45)</f>
        <v/>
      </c>
      <c r="E108" s="251"/>
      <c r="F108" s="251"/>
      <c r="G108" s="251"/>
      <c r="H108" s="251"/>
      <c r="I108" s="251"/>
      <c r="J108" s="251"/>
      <c r="K108" s="251"/>
      <c r="L108" s="251"/>
      <c r="M108" s="251"/>
      <c r="N108" s="251"/>
      <c r="O108" s="251"/>
      <c r="P108" s="251"/>
    </row>
    <row r="109" spans="1:227">
      <c r="C109" s="45"/>
      <c r="D109" s="210" t="s">
        <v>6</v>
      </c>
      <c r="E109" s="210"/>
      <c r="F109" s="210"/>
      <c r="G109" s="210"/>
      <c r="H109" s="210"/>
      <c r="I109" s="210"/>
      <c r="J109" s="210"/>
      <c r="K109" s="210"/>
      <c r="L109" s="210"/>
      <c r="M109" s="210"/>
      <c r="N109" s="210"/>
      <c r="O109" s="210"/>
      <c r="P109" s="210"/>
    </row>
    <row r="110" spans="1:227" ht="9" customHeight="1">
      <c r="C110" s="45"/>
      <c r="D110" s="211"/>
      <c r="E110" s="211"/>
      <c r="F110" s="211"/>
    </row>
    <row r="111" spans="1:227" ht="13.5">
      <c r="C111" s="48" t="s">
        <v>7</v>
      </c>
      <c r="D111" s="67" t="str">
        <f>IF(KOPTĀME!B26=0,"",KOPTĀME!B26)</f>
        <v/>
      </c>
      <c r="E111" s="67"/>
      <c r="F111" s="45"/>
    </row>
  </sheetData>
  <sheetProtection algorithmName="SHA-512" hashValue="rfNiKOPrht9TsNDYlSNrpWcn36ZVmO/zG75GAWsSBcPmGi9u/9FxJeMYkKPJ7tWSkoyAo01eFhFNoUAwE4dHSg==" saltValue="sSdaKIolFjTxfZzNnAP2rA==" spinCount="100000" sheet="1" formatCells="0" formatColumns="0" formatRows="0" insertColumns="0" insertRows="0" insertHyperlinks="0" deleteColumns="0" deleteRows="0" sort="0" autoFilter="0" pivotTables="0"/>
  <autoFilter ref="A15:HS93" xr:uid="{00000000-0009-0000-0000-000002000000}"/>
  <mergeCells count="17">
    <mergeCell ref="D110:F110"/>
    <mergeCell ref="A93:K93"/>
    <mergeCell ref="D103:P103"/>
    <mergeCell ref="D104:P104"/>
    <mergeCell ref="D106:F106"/>
    <mergeCell ref="D108:P108"/>
    <mergeCell ref="D109:P109"/>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F944F-D35D-4A39-9925-3A84E3AB8706}">
  <sheetPr>
    <pageSetUpPr fitToPage="1"/>
  </sheetPr>
  <dimension ref="A1:HS83"/>
  <sheetViews>
    <sheetView showGridLines="0" tabSelected="1" view="pageBreakPreview" topLeftCell="A19" zoomScaleNormal="100" zoomScaleSheetLayoutView="100" workbookViewId="0">
      <selection activeCell="G29" sqref="G29"/>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243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P65</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25.5">
      <c r="A16" s="129">
        <v>1</v>
      </c>
      <c r="B16" s="130"/>
      <c r="C16" s="131" t="s">
        <v>208</v>
      </c>
      <c r="D16" s="127"/>
      <c r="E16" s="127"/>
      <c r="F16" s="128"/>
      <c r="G16" s="128"/>
      <c r="H16" s="128"/>
      <c r="I16" s="128"/>
      <c r="J16" s="128"/>
      <c r="K16" s="128"/>
      <c r="L16" s="128"/>
      <c r="M16" s="128"/>
      <c r="N16" s="128"/>
      <c r="O16" s="128"/>
      <c r="P16" s="128"/>
    </row>
    <row r="17" spans="1:16" ht="38.25">
      <c r="A17" s="120" t="s">
        <v>147</v>
      </c>
      <c r="B17" s="121"/>
      <c r="C17" s="122" t="s">
        <v>209</v>
      </c>
      <c r="D17" s="123" t="s">
        <v>52</v>
      </c>
      <c r="E17" s="123">
        <v>161.69999999999999</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5.5">
      <c r="A18" s="120" t="s">
        <v>148</v>
      </c>
      <c r="B18" s="121"/>
      <c r="C18" s="122" t="s">
        <v>210</v>
      </c>
      <c r="D18" s="123" t="s">
        <v>52</v>
      </c>
      <c r="E18" s="123">
        <v>161.69999999999999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25.5">
      <c r="A19" s="120" t="s">
        <v>149</v>
      </c>
      <c r="B19" s="121"/>
      <c r="C19" s="122" t="s">
        <v>211</v>
      </c>
      <c r="D19" s="123" t="s">
        <v>52</v>
      </c>
      <c r="E19" s="123">
        <v>161.69999999999999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212</v>
      </c>
      <c r="D20" s="123" t="s">
        <v>52</v>
      </c>
      <c r="E20" s="123">
        <v>161.69999999999999</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t="s">
        <v>151</v>
      </c>
      <c r="B21" s="121"/>
      <c r="C21" s="122" t="s">
        <v>213</v>
      </c>
      <c r="D21" s="123" t="s">
        <v>52</v>
      </c>
      <c r="E21" s="123">
        <v>161.69999999999999</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214</v>
      </c>
      <c r="D22" s="123" t="s">
        <v>66</v>
      </c>
      <c r="E22" s="123">
        <v>6.6</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38.25">
      <c r="A23" s="197" t="s">
        <v>153</v>
      </c>
      <c r="B23" s="198"/>
      <c r="C23" s="193" t="s">
        <v>848</v>
      </c>
      <c r="D23" s="194" t="s">
        <v>52</v>
      </c>
      <c r="E23" s="194">
        <v>161.69999999999999</v>
      </c>
      <c r="F23" s="16"/>
      <c r="G23" s="16"/>
      <c r="H23" s="16">
        <f>ROUND(F23*G23,2)</f>
        <v>0</v>
      </c>
      <c r="I23" s="16"/>
      <c r="J23" s="16"/>
      <c r="K23" s="17">
        <f>H23+I23+J23</f>
        <v>0</v>
      </c>
      <c r="L23" s="17">
        <f>ROUND(E23*F23,2)</f>
        <v>0</v>
      </c>
      <c r="M23" s="17">
        <f>ROUND(E23*H23,2)</f>
        <v>0</v>
      </c>
      <c r="N23" s="17">
        <f>ROUND(E23*I23,2)</f>
        <v>0</v>
      </c>
      <c r="O23" s="17">
        <f>ROUND(E23*J23,2)</f>
        <v>0</v>
      </c>
      <c r="P23" s="17">
        <f>M23+N23+O23</f>
        <v>0</v>
      </c>
    </row>
    <row r="24" spans="1:16">
      <c r="A24" s="129">
        <v>2</v>
      </c>
      <c r="B24" s="130"/>
      <c r="C24" s="131" t="s">
        <v>215</v>
      </c>
      <c r="D24" s="127"/>
      <c r="E24" s="127"/>
      <c r="F24" s="128"/>
      <c r="G24" s="128"/>
      <c r="H24" s="128"/>
      <c r="I24" s="128"/>
      <c r="J24" s="128"/>
      <c r="K24" s="128"/>
      <c r="L24" s="128"/>
      <c r="M24" s="128"/>
      <c r="N24" s="128"/>
      <c r="O24" s="128"/>
      <c r="P24" s="128"/>
    </row>
    <row r="25" spans="1:16" ht="25.5">
      <c r="A25" s="120" t="s">
        <v>155</v>
      </c>
      <c r="B25" s="121"/>
      <c r="C25" s="122" t="s">
        <v>216</v>
      </c>
      <c r="D25" s="123" t="s">
        <v>52</v>
      </c>
      <c r="E25" s="123">
        <v>121.2</v>
      </c>
      <c r="F25" s="16"/>
      <c r="G25" s="16"/>
      <c r="H25" s="16">
        <f t="shared" ref="H25:H27" si="7">ROUND(F25*G25,2)</f>
        <v>0</v>
      </c>
      <c r="I25" s="16"/>
      <c r="J25" s="16"/>
      <c r="K25" s="17">
        <f t="shared" ref="K25:K27" si="8">H25+I25+J25</f>
        <v>0</v>
      </c>
      <c r="L25" s="17">
        <f t="shared" ref="L25:L27" si="9">ROUND(E25*F25,2)</f>
        <v>0</v>
      </c>
      <c r="M25" s="17">
        <f t="shared" ref="M25:M27" si="10">ROUND(E25*H25,2)</f>
        <v>0</v>
      </c>
      <c r="N25" s="17">
        <f t="shared" ref="N25:N27" si="11">ROUND(E25*I25,2)</f>
        <v>0</v>
      </c>
      <c r="O25" s="17">
        <f t="shared" ref="O25:O27" si="12">ROUND(E25*J25,2)</f>
        <v>0</v>
      </c>
      <c r="P25" s="17">
        <f t="shared" ref="P25:P27" si="13">M25+N25+O25</f>
        <v>0</v>
      </c>
    </row>
    <row r="26" spans="1:16" ht="25.5">
      <c r="A26" s="120" t="s">
        <v>156</v>
      </c>
      <c r="B26" s="121"/>
      <c r="C26" s="159" t="s">
        <v>805</v>
      </c>
      <c r="D26" s="123" t="s">
        <v>52</v>
      </c>
      <c r="E26" s="123">
        <v>121.2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157</v>
      </c>
      <c r="B27" s="121"/>
      <c r="C27" s="196" t="s">
        <v>847</v>
      </c>
      <c r="D27" s="275" t="s">
        <v>52</v>
      </c>
      <c r="E27" s="275">
        <v>121.2</v>
      </c>
      <c r="F27" s="16"/>
      <c r="G27" s="16"/>
      <c r="H27" s="16">
        <f t="shared" si="7"/>
        <v>0</v>
      </c>
      <c r="I27" s="16"/>
      <c r="J27" s="16"/>
      <c r="K27" s="17">
        <f t="shared" si="8"/>
        <v>0</v>
      </c>
      <c r="L27" s="17">
        <f t="shared" si="9"/>
        <v>0</v>
      </c>
      <c r="M27" s="17">
        <f t="shared" si="10"/>
        <v>0</v>
      </c>
      <c r="N27" s="17">
        <f t="shared" si="11"/>
        <v>0</v>
      </c>
      <c r="O27" s="17">
        <f t="shared" si="12"/>
        <v>0</v>
      </c>
      <c r="P27" s="17">
        <f t="shared" si="13"/>
        <v>0</v>
      </c>
    </row>
    <row r="28" spans="1:16" ht="25.5">
      <c r="A28" s="129">
        <v>3</v>
      </c>
      <c r="B28" s="130"/>
      <c r="C28" s="131" t="s">
        <v>217</v>
      </c>
      <c r="D28" s="127"/>
      <c r="E28" s="127"/>
      <c r="F28" s="128"/>
      <c r="G28" s="128"/>
      <c r="H28" s="128"/>
      <c r="I28" s="128"/>
      <c r="J28" s="128"/>
      <c r="K28" s="128"/>
      <c r="L28" s="128"/>
      <c r="M28" s="128"/>
      <c r="N28" s="128"/>
      <c r="O28" s="128"/>
      <c r="P28" s="128"/>
    </row>
    <row r="29" spans="1:16" ht="38.25">
      <c r="A29" s="120" t="s">
        <v>160</v>
      </c>
      <c r="B29" s="121"/>
      <c r="C29" s="122" t="s">
        <v>218</v>
      </c>
      <c r="D29" s="123" t="s">
        <v>52</v>
      </c>
      <c r="E29" s="123">
        <v>22.1</v>
      </c>
      <c r="F29" s="16"/>
      <c r="G29" s="16"/>
      <c r="H29" s="16">
        <f t="shared" ref="H29:H33" si="14">ROUND(F29*G29,2)</f>
        <v>0</v>
      </c>
      <c r="I29" s="16"/>
      <c r="J29" s="16"/>
      <c r="K29" s="17">
        <f t="shared" ref="K29:K33" si="15">H29+I29+J29</f>
        <v>0</v>
      </c>
      <c r="L29" s="17">
        <f t="shared" ref="L29:L33" si="16">ROUND(E29*F29,2)</f>
        <v>0</v>
      </c>
      <c r="M29" s="17">
        <f t="shared" ref="M29:M33" si="17">ROUND(E29*H29,2)</f>
        <v>0</v>
      </c>
      <c r="N29" s="17">
        <f t="shared" ref="N29:N33" si="18">ROUND(E29*I29,2)</f>
        <v>0</v>
      </c>
      <c r="O29" s="17">
        <f t="shared" ref="O29:O33" si="19">ROUND(E29*J29,2)</f>
        <v>0</v>
      </c>
      <c r="P29" s="17">
        <f t="shared" ref="P29:P33" si="20">M29+N29+O29</f>
        <v>0</v>
      </c>
    </row>
    <row r="30" spans="1:16" ht="38.25">
      <c r="A30" s="120" t="s">
        <v>161</v>
      </c>
      <c r="B30" s="121"/>
      <c r="C30" s="122" t="s">
        <v>219</v>
      </c>
      <c r="D30" s="123" t="s">
        <v>52</v>
      </c>
      <c r="E30" s="123">
        <v>22.1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38.25">
      <c r="A31" s="120" t="s">
        <v>162</v>
      </c>
      <c r="B31" s="121"/>
      <c r="C31" s="122" t="s">
        <v>220</v>
      </c>
      <c r="D31" s="123" t="s">
        <v>52</v>
      </c>
      <c r="E31" s="123">
        <v>22.1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t="s">
        <v>163</v>
      </c>
      <c r="B32" s="121"/>
      <c r="C32" s="122" t="s">
        <v>221</v>
      </c>
      <c r="D32" s="123" t="s">
        <v>52</v>
      </c>
      <c r="E32" s="123">
        <v>22.1</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ht="38.25">
      <c r="A33" s="120" t="s">
        <v>164</v>
      </c>
      <c r="B33" s="121"/>
      <c r="C33" s="122" t="s">
        <v>803</v>
      </c>
      <c r="D33" s="123" t="s">
        <v>66</v>
      </c>
      <c r="E33" s="123">
        <v>4.42</v>
      </c>
      <c r="F33" s="16"/>
      <c r="G33" s="16"/>
      <c r="H33" s="16">
        <f t="shared" si="14"/>
        <v>0</v>
      </c>
      <c r="I33" s="16"/>
      <c r="J33" s="16"/>
      <c r="K33" s="17">
        <f t="shared" si="15"/>
        <v>0</v>
      </c>
      <c r="L33" s="17">
        <f t="shared" si="16"/>
        <v>0</v>
      </c>
      <c r="M33" s="17">
        <f t="shared" si="17"/>
        <v>0</v>
      </c>
      <c r="N33" s="17">
        <f t="shared" si="18"/>
        <v>0</v>
      </c>
      <c r="O33" s="17">
        <f t="shared" si="19"/>
        <v>0</v>
      </c>
      <c r="P33" s="17">
        <f t="shared" si="20"/>
        <v>0</v>
      </c>
    </row>
    <row r="34" spans="1:16">
      <c r="A34" s="120" t="s">
        <v>165</v>
      </c>
      <c r="B34" s="121"/>
      <c r="C34" s="122" t="s">
        <v>221</v>
      </c>
      <c r="D34" s="123" t="s">
        <v>52</v>
      </c>
      <c r="E34" s="123">
        <v>22.1</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16" ht="38.25">
      <c r="A35" s="120" t="s">
        <v>239</v>
      </c>
      <c r="B35" s="121"/>
      <c r="C35" s="122" t="s">
        <v>222</v>
      </c>
      <c r="D35" s="123" t="s">
        <v>52</v>
      </c>
      <c r="E35" s="123">
        <v>22.1</v>
      </c>
      <c r="F35" s="16"/>
      <c r="G35" s="16"/>
      <c r="H35" s="16">
        <f t="shared" ref="H35:H37" si="21">ROUND(F35*G35,2)</f>
        <v>0</v>
      </c>
      <c r="I35" s="16"/>
      <c r="J35" s="16"/>
      <c r="K35" s="17">
        <f t="shared" ref="K35:K37" si="22">H35+I35+J35</f>
        <v>0</v>
      </c>
      <c r="L35" s="17">
        <f t="shared" ref="L35:L37" si="23">ROUND(E35*F35,2)</f>
        <v>0</v>
      </c>
      <c r="M35" s="17">
        <f t="shared" ref="M35:M37" si="24">ROUND(E35*H35,2)</f>
        <v>0</v>
      </c>
      <c r="N35" s="17">
        <f t="shared" ref="N35:N37" si="25">ROUND(E35*I35,2)</f>
        <v>0</v>
      </c>
      <c r="O35" s="17">
        <f t="shared" ref="O35:O37" si="26">ROUND(E35*J35,2)</f>
        <v>0</v>
      </c>
      <c r="P35" s="17">
        <f t="shared" ref="P35:P37" si="27">M35+N35+O35</f>
        <v>0</v>
      </c>
    </row>
    <row r="36" spans="1:16" ht="38.25">
      <c r="A36" s="120" t="s">
        <v>240</v>
      </c>
      <c r="B36" s="121"/>
      <c r="C36" s="122" t="s">
        <v>219</v>
      </c>
      <c r="D36" s="123" t="s">
        <v>52</v>
      </c>
      <c r="E36" s="123">
        <v>22.1</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38.25">
      <c r="A37" s="120" t="s">
        <v>241</v>
      </c>
      <c r="B37" s="121"/>
      <c r="C37" s="122" t="s">
        <v>218</v>
      </c>
      <c r="D37" s="123" t="s">
        <v>52</v>
      </c>
      <c r="E37" s="123">
        <v>22.1</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9">
        <v>4</v>
      </c>
      <c r="B38" s="130"/>
      <c r="C38" s="131" t="s">
        <v>223</v>
      </c>
      <c r="D38" s="127"/>
      <c r="E38" s="127"/>
      <c r="F38" s="128"/>
      <c r="G38" s="128"/>
      <c r="H38" s="128"/>
      <c r="I38" s="128"/>
      <c r="J38" s="128"/>
      <c r="K38" s="128"/>
      <c r="L38" s="128"/>
      <c r="M38" s="128"/>
      <c r="N38" s="128"/>
      <c r="O38" s="128"/>
      <c r="P38" s="128"/>
    </row>
    <row r="39" spans="1:16" ht="38.25">
      <c r="A39" s="120" t="s">
        <v>166</v>
      </c>
      <c r="B39" s="121"/>
      <c r="C39" s="122" t="s">
        <v>209</v>
      </c>
      <c r="D39" s="123" t="s">
        <v>52</v>
      </c>
      <c r="E39" s="123">
        <v>66</v>
      </c>
      <c r="F39" s="16"/>
      <c r="G39" s="16"/>
      <c r="H39" s="16">
        <f>ROUND(F39*G39,2)</f>
        <v>0</v>
      </c>
      <c r="I39" s="16"/>
      <c r="J39" s="16"/>
      <c r="K39" s="17">
        <f>H39+I39+J39</f>
        <v>0</v>
      </c>
      <c r="L39" s="17">
        <f>ROUND(E39*F39,2)</f>
        <v>0</v>
      </c>
      <c r="M39" s="17">
        <f>ROUND(E39*H39,2)</f>
        <v>0</v>
      </c>
      <c r="N39" s="17">
        <f>ROUND(E39*I39,2)</f>
        <v>0</v>
      </c>
      <c r="O39" s="17">
        <f>ROUND(E39*J39,2)</f>
        <v>0</v>
      </c>
      <c r="P39" s="17">
        <f>M39+N39+O39</f>
        <v>0</v>
      </c>
    </row>
    <row r="40" spans="1:16" ht="25.5">
      <c r="A40" s="120" t="s">
        <v>167</v>
      </c>
      <c r="B40" s="121"/>
      <c r="C40" s="122" t="s">
        <v>210</v>
      </c>
      <c r="D40" s="123" t="s">
        <v>52</v>
      </c>
      <c r="E40" s="123">
        <v>66</v>
      </c>
      <c r="F40" s="16"/>
      <c r="G40" s="16"/>
      <c r="H40" s="16">
        <f t="shared" ref="H40:H44" si="28">ROUND(F40*G40,2)</f>
        <v>0</v>
      </c>
      <c r="I40" s="16"/>
      <c r="J40" s="16"/>
      <c r="K40" s="17">
        <f t="shared" ref="K40:K44" si="29">H40+I40+J40</f>
        <v>0</v>
      </c>
      <c r="L40" s="17">
        <f t="shared" ref="L40:L44" si="30">ROUND(E40*F40,2)</f>
        <v>0</v>
      </c>
      <c r="M40" s="17">
        <f t="shared" ref="M40:M44" si="31">ROUND(E40*H40,2)</f>
        <v>0</v>
      </c>
      <c r="N40" s="17">
        <f t="shared" ref="N40:N44" si="32">ROUND(E40*I40,2)</f>
        <v>0</v>
      </c>
      <c r="O40" s="17">
        <f t="shared" ref="O40:O44" si="33">ROUND(E40*J40,2)</f>
        <v>0</v>
      </c>
      <c r="P40" s="17">
        <f t="shared" ref="P40:P44" si="34">M40+N40+O40</f>
        <v>0</v>
      </c>
    </row>
    <row r="41" spans="1:16" ht="25.5">
      <c r="A41" s="120" t="s">
        <v>168</v>
      </c>
      <c r="B41" s="121"/>
      <c r="C41" s="122" t="s">
        <v>211</v>
      </c>
      <c r="D41" s="123" t="s">
        <v>52</v>
      </c>
      <c r="E41" s="123">
        <v>66</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9">
        <v>5</v>
      </c>
      <c r="B42" s="130"/>
      <c r="C42" s="131" t="s">
        <v>224</v>
      </c>
      <c r="D42" s="127"/>
      <c r="E42" s="127"/>
      <c r="F42" s="128"/>
      <c r="G42" s="128"/>
      <c r="H42" s="128"/>
      <c r="I42" s="128"/>
      <c r="J42" s="128"/>
      <c r="K42" s="128"/>
      <c r="L42" s="128"/>
      <c r="M42" s="128"/>
      <c r="N42" s="128"/>
      <c r="O42" s="128"/>
      <c r="P42" s="128"/>
    </row>
    <row r="43" spans="1:16" ht="25.5">
      <c r="A43" s="120" t="s">
        <v>169</v>
      </c>
      <c r="B43" s="121"/>
      <c r="C43" s="122" t="s">
        <v>225</v>
      </c>
      <c r="D43" s="123" t="s">
        <v>52</v>
      </c>
      <c r="E43" s="202">
        <v>99.8</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ht="25.5">
      <c r="A44" s="120" t="s">
        <v>170</v>
      </c>
      <c r="B44" s="121"/>
      <c r="C44" s="122" t="s">
        <v>226</v>
      </c>
      <c r="D44" s="123" t="s">
        <v>52</v>
      </c>
      <c r="E44" s="202">
        <v>199.6</v>
      </c>
      <c r="F44" s="16"/>
      <c r="G44" s="16"/>
      <c r="H44" s="16">
        <f t="shared" si="28"/>
        <v>0</v>
      </c>
      <c r="I44" s="16"/>
      <c r="J44" s="16"/>
      <c r="K44" s="17">
        <f t="shared" si="29"/>
        <v>0</v>
      </c>
      <c r="L44" s="17">
        <f t="shared" si="30"/>
        <v>0</v>
      </c>
      <c r="M44" s="17">
        <f t="shared" si="31"/>
        <v>0</v>
      </c>
      <c r="N44" s="17">
        <f t="shared" si="32"/>
        <v>0</v>
      </c>
      <c r="O44" s="17">
        <f t="shared" si="33"/>
        <v>0</v>
      </c>
      <c r="P44" s="17">
        <f t="shared" si="34"/>
        <v>0</v>
      </c>
    </row>
    <row r="45" spans="1:16">
      <c r="A45" s="129">
        <v>6</v>
      </c>
      <c r="B45" s="130"/>
      <c r="C45" s="131" t="s">
        <v>227</v>
      </c>
      <c r="D45" s="127"/>
      <c r="E45" s="127"/>
      <c r="F45" s="128"/>
      <c r="G45" s="128"/>
      <c r="H45" s="128"/>
      <c r="I45" s="128"/>
      <c r="J45" s="128"/>
      <c r="K45" s="128"/>
      <c r="L45" s="128"/>
      <c r="M45" s="128"/>
      <c r="N45" s="128"/>
      <c r="O45" s="128"/>
      <c r="P45" s="128"/>
    </row>
    <row r="46" spans="1:16" ht="25.5">
      <c r="A46" s="120" t="s">
        <v>177</v>
      </c>
      <c r="B46" s="121"/>
      <c r="C46" s="122" t="s">
        <v>228</v>
      </c>
      <c r="D46" s="123" t="s">
        <v>52</v>
      </c>
      <c r="E46" s="123">
        <v>9.4</v>
      </c>
      <c r="F46" s="16"/>
      <c r="G46" s="16"/>
      <c r="H46" s="16">
        <f t="shared" ref="H46:H48" si="35">ROUND(F46*G46,2)</f>
        <v>0</v>
      </c>
      <c r="I46" s="16"/>
      <c r="J46" s="16"/>
      <c r="K46" s="17">
        <f t="shared" ref="K46:K48" si="36">H46+I46+J46</f>
        <v>0</v>
      </c>
      <c r="L46" s="17">
        <f t="shared" ref="L46:L48" si="37">ROUND(E46*F46,2)</f>
        <v>0</v>
      </c>
      <c r="M46" s="17">
        <f t="shared" ref="M46:M48" si="38">ROUND(E46*H46,2)</f>
        <v>0</v>
      </c>
      <c r="N46" s="17">
        <f t="shared" ref="N46:N48" si="39">ROUND(E46*I46,2)</f>
        <v>0</v>
      </c>
      <c r="O46" s="17">
        <f t="shared" ref="O46:O48" si="40">ROUND(E46*J46,2)</f>
        <v>0</v>
      </c>
      <c r="P46" s="17">
        <f t="shared" ref="P46:P48" si="41">M46+N46+O46</f>
        <v>0</v>
      </c>
    </row>
    <row r="47" spans="1:16" ht="25.5">
      <c r="A47" s="120" t="s">
        <v>178</v>
      </c>
      <c r="B47" s="121"/>
      <c r="C47" s="122" t="s">
        <v>226</v>
      </c>
      <c r="D47" s="123" t="s">
        <v>52</v>
      </c>
      <c r="E47" s="123">
        <v>9.4</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25.5">
      <c r="A48" s="120" t="s">
        <v>179</v>
      </c>
      <c r="B48" s="121"/>
      <c r="C48" s="122" t="s">
        <v>229</v>
      </c>
      <c r="D48" s="123" t="s">
        <v>52</v>
      </c>
      <c r="E48" s="123">
        <v>9.4</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16">
      <c r="A49" s="129">
        <v>7</v>
      </c>
      <c r="B49" s="130"/>
      <c r="C49" s="131" t="s">
        <v>230</v>
      </c>
      <c r="D49" s="127"/>
      <c r="E49" s="127"/>
      <c r="F49" s="128"/>
      <c r="G49" s="128"/>
      <c r="H49" s="128"/>
      <c r="I49" s="128"/>
      <c r="J49" s="128"/>
      <c r="K49" s="128"/>
      <c r="L49" s="128"/>
      <c r="M49" s="128"/>
      <c r="N49" s="128"/>
      <c r="O49" s="128"/>
      <c r="P49" s="128"/>
    </row>
    <row r="50" spans="1:16" ht="25.5">
      <c r="A50" s="120" t="s">
        <v>184</v>
      </c>
      <c r="B50" s="121"/>
      <c r="C50" s="122" t="s">
        <v>231</v>
      </c>
      <c r="D50" s="123" t="s">
        <v>52</v>
      </c>
      <c r="E50" s="123">
        <v>3.5</v>
      </c>
      <c r="F50" s="16"/>
      <c r="G50" s="16"/>
      <c r="H50" s="16">
        <f>ROUND(F50*G50,2)</f>
        <v>0</v>
      </c>
      <c r="I50" s="16"/>
      <c r="J50" s="16"/>
      <c r="K50" s="17">
        <f>H50+I50+J50</f>
        <v>0</v>
      </c>
      <c r="L50" s="17">
        <f>ROUND(E50*F50,2)</f>
        <v>0</v>
      </c>
      <c r="M50" s="17">
        <f>ROUND(E50*H50,2)</f>
        <v>0</v>
      </c>
      <c r="N50" s="17">
        <f>ROUND(E50*I50,2)</f>
        <v>0</v>
      </c>
      <c r="O50" s="17">
        <f>ROUND(E50*J50,2)</f>
        <v>0</v>
      </c>
      <c r="P50" s="17">
        <f>M50+N50+O50</f>
        <v>0</v>
      </c>
    </row>
    <row r="51" spans="1:16" ht="25.5">
      <c r="A51" s="120" t="s">
        <v>185</v>
      </c>
      <c r="B51" s="121"/>
      <c r="C51" s="122" t="s">
        <v>226</v>
      </c>
      <c r="D51" s="123" t="s">
        <v>52</v>
      </c>
      <c r="E51" s="123">
        <v>7</v>
      </c>
      <c r="F51" s="16"/>
      <c r="G51" s="16"/>
      <c r="H51" s="16">
        <f t="shared" ref="H51:H54" si="42">ROUND(F51*G51,2)</f>
        <v>0</v>
      </c>
      <c r="I51" s="16"/>
      <c r="J51" s="16"/>
      <c r="K51" s="17">
        <f t="shared" ref="K51:K54" si="43">H51+I51+J51</f>
        <v>0</v>
      </c>
      <c r="L51" s="17">
        <f t="shared" ref="L51:L54" si="44">ROUND(E51*F51,2)</f>
        <v>0</v>
      </c>
      <c r="M51" s="17">
        <f t="shared" ref="M51:M54" si="45">ROUND(E51*H51,2)</f>
        <v>0</v>
      </c>
      <c r="N51" s="17">
        <f t="shared" ref="N51:N54" si="46">ROUND(E51*I51,2)</f>
        <v>0</v>
      </c>
      <c r="O51" s="17">
        <f t="shared" ref="O51:O54" si="47">ROUND(E51*J51,2)</f>
        <v>0</v>
      </c>
      <c r="P51" s="17">
        <f t="shared" ref="P51:P54" si="48">M51+N51+O51</f>
        <v>0</v>
      </c>
    </row>
    <row r="52" spans="1:16">
      <c r="A52" s="129">
        <v>8</v>
      </c>
      <c r="B52" s="130"/>
      <c r="C52" s="131" t="s">
        <v>232</v>
      </c>
      <c r="D52" s="127"/>
      <c r="E52" s="127"/>
      <c r="F52" s="128"/>
      <c r="G52" s="128"/>
      <c r="H52" s="128"/>
      <c r="I52" s="128"/>
      <c r="J52" s="128"/>
      <c r="K52" s="128"/>
      <c r="L52" s="128"/>
      <c r="M52" s="128"/>
      <c r="N52" s="128"/>
      <c r="O52" s="128"/>
      <c r="P52" s="128"/>
    </row>
    <row r="53" spans="1:16">
      <c r="A53" s="120" t="s">
        <v>186</v>
      </c>
      <c r="B53" s="121"/>
      <c r="C53" s="122" t="s">
        <v>233</v>
      </c>
      <c r="D53" s="187" t="s">
        <v>66</v>
      </c>
      <c r="E53" s="123">
        <v>1</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16" ht="25.5">
      <c r="A54" s="120" t="s">
        <v>187</v>
      </c>
      <c r="B54" s="121"/>
      <c r="C54" s="122" t="s">
        <v>226</v>
      </c>
      <c r="D54" s="123" t="s">
        <v>52</v>
      </c>
      <c r="E54" s="123">
        <v>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16">
      <c r="A55" s="129">
        <v>9</v>
      </c>
      <c r="B55" s="130"/>
      <c r="C55" s="131" t="s">
        <v>234</v>
      </c>
      <c r="D55" s="127"/>
      <c r="E55" s="127"/>
      <c r="F55" s="128"/>
      <c r="G55" s="128"/>
      <c r="H55" s="128"/>
      <c r="I55" s="128"/>
      <c r="J55" s="128"/>
      <c r="K55" s="128"/>
      <c r="L55" s="128"/>
      <c r="M55" s="128"/>
      <c r="N55" s="128"/>
      <c r="O55" s="128"/>
      <c r="P55" s="128"/>
    </row>
    <row r="56" spans="1:16" ht="38.25">
      <c r="A56" s="120" t="s">
        <v>193</v>
      </c>
      <c r="B56" s="121"/>
      <c r="C56" s="122" t="s">
        <v>235</v>
      </c>
      <c r="D56" s="123" t="s">
        <v>66</v>
      </c>
      <c r="E56" s="123">
        <v>10.44</v>
      </c>
      <c r="F56" s="16"/>
      <c r="G56" s="16"/>
      <c r="H56" s="16">
        <f>ROUND(F56*G56,2)</f>
        <v>0</v>
      </c>
      <c r="I56" s="16"/>
      <c r="J56" s="16"/>
      <c r="K56" s="17">
        <f>H56+I56+J56</f>
        <v>0</v>
      </c>
      <c r="L56" s="17">
        <f>ROUND(E56*F56,2)</f>
        <v>0</v>
      </c>
      <c r="M56" s="17">
        <f>ROUND(E56*H56,2)</f>
        <v>0</v>
      </c>
      <c r="N56" s="17">
        <f>ROUND(E56*I56,2)</f>
        <v>0</v>
      </c>
      <c r="O56" s="17">
        <f>ROUND(E56*J56,2)</f>
        <v>0</v>
      </c>
      <c r="P56" s="17">
        <f>M56+N56+O56</f>
        <v>0</v>
      </c>
    </row>
    <row r="57" spans="1:16">
      <c r="A57" s="157" t="s">
        <v>194</v>
      </c>
      <c r="B57" s="158"/>
      <c r="C57" s="155" t="s">
        <v>236</v>
      </c>
      <c r="D57" s="156" t="s">
        <v>52</v>
      </c>
      <c r="E57" s="156">
        <v>52.2</v>
      </c>
      <c r="F57" s="16"/>
      <c r="G57" s="16"/>
      <c r="H57" s="16">
        <f t="shared" ref="H57:H59" si="49">ROUND(F57*G57,2)</f>
        <v>0</v>
      </c>
      <c r="I57" s="16"/>
      <c r="J57" s="16"/>
      <c r="K57" s="17">
        <f t="shared" ref="K57:K59" si="50">H57+I57+J57</f>
        <v>0</v>
      </c>
      <c r="L57" s="17">
        <f t="shared" ref="L57:L59" si="51">ROUND(E57*F57,2)</f>
        <v>0</v>
      </c>
      <c r="M57" s="17">
        <f t="shared" ref="M57:M59" si="52">ROUND(E57*H57,2)</f>
        <v>0</v>
      </c>
      <c r="N57" s="17">
        <f t="shared" ref="N57:N59" si="53">ROUND(E57*I57,2)</f>
        <v>0</v>
      </c>
      <c r="O57" s="17">
        <f t="shared" ref="O57:O59" si="54">ROUND(E57*J57,2)</f>
        <v>0</v>
      </c>
      <c r="P57" s="17">
        <f t="shared" ref="P57:P59" si="55">M57+N57+O57</f>
        <v>0</v>
      </c>
    </row>
    <row r="58" spans="1:16">
      <c r="A58" s="129">
        <v>10</v>
      </c>
      <c r="B58" s="130"/>
      <c r="C58" s="131" t="s">
        <v>237</v>
      </c>
      <c r="D58" s="127"/>
      <c r="E58" s="127"/>
      <c r="F58" s="128"/>
      <c r="G58" s="128"/>
      <c r="H58" s="128"/>
      <c r="I58" s="128"/>
      <c r="J58" s="128"/>
      <c r="K58" s="128"/>
      <c r="L58" s="128"/>
      <c r="M58" s="128"/>
      <c r="N58" s="128"/>
      <c r="O58" s="128"/>
      <c r="P58" s="128"/>
    </row>
    <row r="59" spans="1:16" ht="25.5">
      <c r="A59" s="120" t="s">
        <v>242</v>
      </c>
      <c r="B59" s="121"/>
      <c r="C59" s="122" t="s">
        <v>238</v>
      </c>
      <c r="D59" s="123" t="s">
        <v>52</v>
      </c>
      <c r="E59" s="123">
        <v>130</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16">
      <c r="A60" s="199">
        <v>11</v>
      </c>
      <c r="B60" s="200"/>
      <c r="C60" s="201" t="s">
        <v>849</v>
      </c>
      <c r="D60" s="194"/>
      <c r="E60" s="194"/>
      <c r="F60" s="128"/>
      <c r="G60" s="128"/>
      <c r="H60" s="128"/>
      <c r="I60" s="128"/>
      <c r="J60" s="128"/>
      <c r="K60" s="128"/>
      <c r="L60" s="128"/>
      <c r="M60" s="128"/>
      <c r="N60" s="128"/>
      <c r="O60" s="128"/>
      <c r="P60" s="128"/>
    </row>
    <row r="61" spans="1:16" ht="38.25">
      <c r="A61" s="197" t="s">
        <v>850</v>
      </c>
      <c r="B61" s="198"/>
      <c r="C61" s="193" t="s">
        <v>848</v>
      </c>
      <c r="D61" s="194" t="s">
        <v>52</v>
      </c>
      <c r="E61" s="194">
        <v>55</v>
      </c>
      <c r="F61" s="16"/>
      <c r="G61" s="16"/>
      <c r="H61" s="16">
        <f>ROUND(F61*G61,2)</f>
        <v>0</v>
      </c>
      <c r="I61" s="16"/>
      <c r="J61" s="16"/>
      <c r="K61" s="17">
        <f>H61+I61+J61</f>
        <v>0</v>
      </c>
      <c r="L61" s="17">
        <f>ROUND(E61*F61,2)</f>
        <v>0</v>
      </c>
      <c r="M61" s="17">
        <f>ROUND(E61*H61,2)</f>
        <v>0</v>
      </c>
      <c r="N61" s="17">
        <f>ROUND(E61*I61,2)</f>
        <v>0</v>
      </c>
      <c r="O61" s="17">
        <f>ROUND(E61*J61,2)</f>
        <v>0</v>
      </c>
      <c r="P61" s="17">
        <f>M61+N61+O61</f>
        <v>0</v>
      </c>
    </row>
    <row r="62" spans="1:16">
      <c r="A62" s="199">
        <v>12</v>
      </c>
      <c r="B62" s="200"/>
      <c r="C62" s="201" t="s">
        <v>851</v>
      </c>
      <c r="D62" s="194"/>
      <c r="E62" s="194"/>
      <c r="F62" s="128"/>
      <c r="G62" s="128"/>
      <c r="H62" s="128"/>
      <c r="I62" s="128"/>
      <c r="J62" s="128"/>
      <c r="K62" s="128"/>
      <c r="L62" s="128"/>
      <c r="M62" s="128"/>
      <c r="N62" s="128"/>
      <c r="O62" s="128"/>
      <c r="P62" s="128"/>
    </row>
    <row r="63" spans="1:16">
      <c r="A63" s="197" t="s">
        <v>790</v>
      </c>
      <c r="B63" s="198"/>
      <c r="C63" s="193" t="s">
        <v>852</v>
      </c>
      <c r="D63" s="194" t="s">
        <v>53</v>
      </c>
      <c r="E63" s="194">
        <v>32.299999999999997</v>
      </c>
      <c r="F63" s="16"/>
      <c r="G63" s="16"/>
      <c r="H63" s="16">
        <f>ROUND(F63*G63,2)</f>
        <v>0</v>
      </c>
      <c r="I63" s="16"/>
      <c r="J63" s="16"/>
      <c r="K63" s="17">
        <f>H63+I63+J63</f>
        <v>0</v>
      </c>
      <c r="L63" s="17">
        <f>ROUND(E63*F63,2)</f>
        <v>0</v>
      </c>
      <c r="M63" s="17">
        <f>ROUND(E63*H63,2)</f>
        <v>0</v>
      </c>
      <c r="N63" s="17">
        <f>ROUND(E63*I63,2)</f>
        <v>0</v>
      </c>
      <c r="O63" s="17">
        <f>ROUND(E63*J63,2)</f>
        <v>0</v>
      </c>
      <c r="P63" s="17">
        <f>M63+N63+O63</f>
        <v>0</v>
      </c>
    </row>
    <row r="64" spans="1:16" ht="13.5" thickBot="1">
      <c r="A64" s="197" t="s">
        <v>791</v>
      </c>
      <c r="B64" s="198"/>
      <c r="C64" s="193" t="s">
        <v>853</v>
      </c>
      <c r="D64" s="194" t="s">
        <v>53</v>
      </c>
      <c r="E64" s="194">
        <v>23</v>
      </c>
      <c r="F64" s="16"/>
      <c r="G64" s="16"/>
      <c r="H64" s="16">
        <f>ROUND(F64*G64,2)</f>
        <v>0</v>
      </c>
      <c r="I64" s="16"/>
      <c r="J64" s="16"/>
      <c r="K64" s="17">
        <f>H64+I64+J64</f>
        <v>0</v>
      </c>
      <c r="L64" s="17">
        <f>ROUND(E64*F64,2)</f>
        <v>0</v>
      </c>
      <c r="M64" s="17">
        <f>ROUND(E64*H64,2)</f>
        <v>0</v>
      </c>
      <c r="N64" s="17">
        <f>ROUND(E64*I64,2)</f>
        <v>0</v>
      </c>
      <c r="O64" s="17">
        <f>ROUND(E64*J64,2)</f>
        <v>0</v>
      </c>
      <c r="P64" s="17">
        <f>M64+N64+O64</f>
        <v>0</v>
      </c>
    </row>
    <row r="65" spans="1:227" ht="30" customHeight="1" thickBot="1">
      <c r="A65" s="254" t="s">
        <v>49</v>
      </c>
      <c r="B65" s="255"/>
      <c r="C65" s="255"/>
      <c r="D65" s="255"/>
      <c r="E65" s="255"/>
      <c r="F65" s="255"/>
      <c r="G65" s="255"/>
      <c r="H65" s="255"/>
      <c r="I65" s="255"/>
      <c r="J65" s="255"/>
      <c r="K65" s="255"/>
      <c r="L65" s="35">
        <f>SUM(L16:L59)</f>
        <v>0</v>
      </c>
      <c r="M65" s="35">
        <f>SUM(M16:M59)</f>
        <v>0</v>
      </c>
      <c r="N65" s="35">
        <f>SUM(N16:N59)</f>
        <v>0</v>
      </c>
      <c r="O65" s="35">
        <f>SUM(O16:O59)</f>
        <v>0</v>
      </c>
      <c r="P65" s="35">
        <f>SUM(P16:P59)</f>
        <v>0</v>
      </c>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33"/>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779</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150" t="s">
        <v>780</v>
      </c>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2.75" customHeight="1">
      <c r="A69" s="150" t="s">
        <v>781</v>
      </c>
      <c r="B69" s="33"/>
      <c r="C69" s="33"/>
      <c r="D69" s="33"/>
      <c r="E69" s="33"/>
      <c r="F69" s="33"/>
      <c r="G69" s="33"/>
      <c r="H69" s="33"/>
      <c r="I69" s="33"/>
      <c r="J69" s="33"/>
      <c r="K69" s="33"/>
      <c r="L69" s="34"/>
      <c r="M69" s="34"/>
      <c r="N69" s="34"/>
      <c r="O69" s="34"/>
      <c r="P69" s="34"/>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row>
    <row r="70" spans="1:227" ht="12.75" customHeight="1">
      <c r="A70" s="150" t="s">
        <v>782</v>
      </c>
      <c r="B70" s="33"/>
      <c r="C70" s="33"/>
      <c r="D70" s="33"/>
      <c r="E70" s="33"/>
      <c r="F70" s="33"/>
      <c r="G70" s="33"/>
      <c r="H70" s="33"/>
      <c r="I70" s="33"/>
      <c r="J70" s="33"/>
      <c r="K70" s="33"/>
      <c r="L70" s="34"/>
      <c r="M70" s="34"/>
      <c r="N70" s="34"/>
      <c r="O70" s="34"/>
      <c r="P70" s="34"/>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row>
    <row r="71" spans="1:227" ht="12.75" customHeight="1">
      <c r="A71" s="150" t="s">
        <v>783</v>
      </c>
      <c r="B71" s="33"/>
      <c r="C71" s="33"/>
      <c r="D71" s="33"/>
      <c r="E71" s="33"/>
      <c r="F71" s="33"/>
      <c r="G71" s="33"/>
      <c r="H71" s="33"/>
      <c r="I71" s="33"/>
      <c r="J71" s="33"/>
      <c r="K71" s="33"/>
      <c r="L71" s="34"/>
      <c r="M71" s="34"/>
      <c r="N71" s="34"/>
      <c r="O71" s="34"/>
      <c r="P71" s="34"/>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c r="GI71" s="7"/>
      <c r="GJ71" s="7"/>
      <c r="GK71" s="7"/>
      <c r="GL71" s="7"/>
      <c r="GM71" s="7"/>
      <c r="GN71" s="7"/>
      <c r="GO71" s="7"/>
      <c r="GP71" s="7"/>
      <c r="GQ71" s="7"/>
      <c r="GR71" s="7"/>
      <c r="GS71" s="7"/>
      <c r="GT71" s="7"/>
      <c r="GU71" s="7"/>
      <c r="GV71" s="7"/>
      <c r="GW71" s="7"/>
      <c r="GX71" s="7"/>
      <c r="GY71" s="7"/>
      <c r="GZ71" s="7"/>
      <c r="HA71" s="7"/>
      <c r="HB71" s="7"/>
      <c r="HC71" s="7"/>
      <c r="HD71" s="7"/>
      <c r="HE71" s="7"/>
      <c r="HF71" s="7"/>
      <c r="HG71" s="7"/>
      <c r="HH71" s="7"/>
      <c r="HI71" s="7"/>
      <c r="HJ71" s="7"/>
      <c r="HK71" s="7"/>
      <c r="HL71" s="7"/>
      <c r="HM71" s="7"/>
      <c r="HN71" s="7"/>
      <c r="HO71" s="7"/>
      <c r="HP71" s="7"/>
      <c r="HQ71" s="7"/>
      <c r="HR71" s="7"/>
      <c r="HS71" s="7"/>
    </row>
    <row r="72" spans="1:227" ht="12.75" customHeight="1">
      <c r="A72" s="150" t="s">
        <v>784</v>
      </c>
      <c r="B72" s="33"/>
      <c r="C72" s="33"/>
      <c r="D72" s="33"/>
      <c r="E72" s="33"/>
      <c r="F72" s="33"/>
      <c r="G72" s="33"/>
      <c r="H72" s="33"/>
      <c r="I72" s="33"/>
      <c r="J72" s="33"/>
      <c r="K72" s="33"/>
      <c r="L72" s="34"/>
      <c r="M72" s="34"/>
      <c r="N72" s="34"/>
      <c r="O72" s="34"/>
      <c r="P72" s="34"/>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c r="GI72" s="7"/>
      <c r="GJ72" s="7"/>
      <c r="GK72" s="7"/>
      <c r="GL72" s="7"/>
      <c r="GM72" s="7"/>
      <c r="GN72" s="7"/>
      <c r="GO72" s="7"/>
      <c r="GP72" s="7"/>
      <c r="GQ72" s="7"/>
      <c r="GR72" s="7"/>
      <c r="GS72" s="7"/>
      <c r="GT72" s="7"/>
      <c r="GU72" s="7"/>
      <c r="GV72" s="7"/>
      <c r="GW72" s="7"/>
      <c r="GX72" s="7"/>
      <c r="GY72" s="7"/>
      <c r="GZ72" s="7"/>
      <c r="HA72" s="7"/>
      <c r="HB72" s="7"/>
      <c r="HC72" s="7"/>
      <c r="HD72" s="7"/>
      <c r="HE72" s="7"/>
      <c r="HF72" s="7"/>
      <c r="HG72" s="7"/>
      <c r="HH72" s="7"/>
      <c r="HI72" s="7"/>
      <c r="HJ72" s="7"/>
      <c r="HK72" s="7"/>
      <c r="HL72" s="7"/>
      <c r="HM72" s="7"/>
      <c r="HN72" s="7"/>
      <c r="HO72" s="7"/>
      <c r="HP72" s="7"/>
      <c r="HQ72" s="7"/>
      <c r="HR72" s="7"/>
      <c r="HS72" s="7"/>
    </row>
    <row r="73" spans="1:227" ht="12.75" customHeight="1">
      <c r="A73" s="150" t="s">
        <v>785</v>
      </c>
      <c r="B73" s="33"/>
      <c r="C73" s="33"/>
      <c r="D73" s="33"/>
      <c r="E73" s="33"/>
      <c r="F73" s="33"/>
      <c r="G73" s="33"/>
      <c r="H73" s="33"/>
      <c r="I73" s="33"/>
      <c r="J73" s="33"/>
      <c r="K73" s="33"/>
      <c r="L73" s="34"/>
      <c r="M73" s="34"/>
      <c r="N73" s="34"/>
      <c r="O73" s="34"/>
      <c r="P73" s="34"/>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c r="GI73" s="7"/>
      <c r="GJ73" s="7"/>
      <c r="GK73" s="7"/>
      <c r="GL73" s="7"/>
      <c r="GM73" s="7"/>
      <c r="GN73" s="7"/>
      <c r="GO73" s="7"/>
      <c r="GP73" s="7"/>
      <c r="GQ73" s="7"/>
      <c r="GR73" s="7"/>
      <c r="GS73" s="7"/>
      <c r="GT73" s="7"/>
      <c r="GU73" s="7"/>
      <c r="GV73" s="7"/>
      <c r="GW73" s="7"/>
      <c r="GX73" s="7"/>
      <c r="GY73" s="7"/>
      <c r="GZ73" s="7"/>
      <c r="HA73" s="7"/>
      <c r="HB73" s="7"/>
      <c r="HC73" s="7"/>
      <c r="HD73" s="7"/>
      <c r="HE73" s="7"/>
      <c r="HF73" s="7"/>
      <c r="HG73" s="7"/>
      <c r="HH73" s="7"/>
      <c r="HI73" s="7"/>
      <c r="HJ73" s="7"/>
      <c r="HK73" s="7"/>
      <c r="HL73" s="7"/>
      <c r="HM73" s="7"/>
      <c r="HN73" s="7"/>
      <c r="HO73" s="7"/>
      <c r="HP73" s="7"/>
      <c r="HQ73" s="7"/>
      <c r="HR73" s="7"/>
      <c r="HS73" s="7"/>
    </row>
    <row r="74" spans="1:227" ht="12.75" customHeight="1">
      <c r="A74" s="33"/>
      <c r="B74" s="33"/>
      <c r="C74" s="33"/>
      <c r="D74" s="33"/>
      <c r="E74" s="33"/>
      <c r="F74" s="33"/>
      <c r="G74" s="33"/>
      <c r="H74" s="33"/>
      <c r="I74" s="33"/>
      <c r="J74" s="33"/>
      <c r="K74" s="33"/>
      <c r="L74" s="34"/>
      <c r="M74" s="34"/>
      <c r="N74" s="34"/>
      <c r="O74" s="34"/>
      <c r="P74" s="34"/>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c r="GI74" s="7"/>
      <c r="GJ74" s="7"/>
      <c r="GK74" s="7"/>
      <c r="GL74" s="7"/>
      <c r="GM74" s="7"/>
      <c r="GN74" s="7"/>
      <c r="GO74" s="7"/>
      <c r="GP74" s="7"/>
      <c r="GQ74" s="7"/>
      <c r="GR74" s="7"/>
      <c r="GS74" s="7"/>
      <c r="GT74" s="7"/>
      <c r="GU74" s="7"/>
      <c r="GV74" s="7"/>
      <c r="GW74" s="7"/>
      <c r="GX74" s="7"/>
      <c r="GY74" s="7"/>
      <c r="GZ74" s="7"/>
      <c r="HA74" s="7"/>
      <c r="HB74" s="7"/>
      <c r="HC74" s="7"/>
      <c r="HD74" s="7"/>
      <c r="HE74" s="7"/>
      <c r="HF74" s="7"/>
      <c r="HG74" s="7"/>
      <c r="HH74" s="7"/>
      <c r="HI74" s="7"/>
      <c r="HJ74" s="7"/>
      <c r="HK74" s="7"/>
      <c r="HL74" s="7"/>
      <c r="HM74" s="7"/>
      <c r="HN74" s="7"/>
      <c r="HO74" s="7"/>
      <c r="HP74" s="7"/>
      <c r="HQ74" s="7"/>
      <c r="HR74" s="7"/>
      <c r="HS74" s="7"/>
    </row>
    <row r="75" spans="1:227" ht="13.5">
      <c r="C75" s="44" t="s">
        <v>5</v>
      </c>
      <c r="D75" s="251" t="str">
        <f>IF(KOPTĀME!B23=0,"",KOPTĀME!B23)</f>
        <v/>
      </c>
      <c r="E75" s="251"/>
      <c r="F75" s="251"/>
      <c r="G75" s="251"/>
      <c r="H75" s="251"/>
      <c r="I75" s="251"/>
      <c r="J75" s="251"/>
      <c r="K75" s="251"/>
      <c r="L75" s="251"/>
      <c r="M75" s="251"/>
      <c r="N75" s="251"/>
      <c r="O75" s="251"/>
      <c r="P75" s="251"/>
    </row>
    <row r="76" spans="1:227" ht="10.5" customHeight="1">
      <c r="C76" s="45"/>
      <c r="D76" s="210" t="s">
        <v>6</v>
      </c>
      <c r="E76" s="210"/>
      <c r="F76" s="210"/>
      <c r="G76" s="210"/>
      <c r="H76" s="210"/>
      <c r="I76" s="210"/>
      <c r="J76" s="210"/>
      <c r="K76" s="210"/>
      <c r="L76" s="210"/>
      <c r="M76" s="210"/>
      <c r="N76" s="210"/>
      <c r="O76" s="210"/>
      <c r="P76" s="210"/>
    </row>
    <row r="77" spans="1:227" ht="10.5" customHeight="1">
      <c r="C77" s="45"/>
      <c r="D77" s="99"/>
      <c r="E77" s="99"/>
      <c r="F77" s="99"/>
      <c r="G77" s="99"/>
      <c r="H77" s="99"/>
      <c r="I77" s="99"/>
      <c r="J77" s="99"/>
      <c r="K77" s="99"/>
      <c r="L77" s="99"/>
      <c r="M77" s="99"/>
      <c r="N77" s="99"/>
      <c r="O77" s="99"/>
      <c r="P77" s="99"/>
    </row>
    <row r="78" spans="1:227" ht="15">
      <c r="C78" s="66" t="s">
        <v>36</v>
      </c>
      <c r="D78" s="253" t="str">
        <f>IF(KOPTĀME!B28=0,"",KOPTĀME!B28)</f>
        <v/>
      </c>
      <c r="E78" s="253"/>
      <c r="F78" s="253"/>
      <c r="G78" s="100"/>
      <c r="H78" s="100"/>
      <c r="I78" s="100"/>
      <c r="J78" s="100"/>
      <c r="K78" s="100"/>
      <c r="L78" s="100"/>
      <c r="M78" s="101"/>
      <c r="N78" s="102"/>
    </row>
    <row r="79" spans="1:227" ht="14.25">
      <c r="C79" s="49"/>
      <c r="D79" s="50"/>
      <c r="E79" s="49"/>
      <c r="F79" s="39"/>
      <c r="G79" s="103"/>
      <c r="H79" s="103"/>
      <c r="I79" s="103"/>
      <c r="J79" s="103"/>
      <c r="K79" s="103"/>
      <c r="L79" s="103"/>
      <c r="M79" s="103"/>
      <c r="N79" s="104"/>
    </row>
    <row r="80" spans="1:227" ht="13.5">
      <c r="C80" s="44" t="s">
        <v>11</v>
      </c>
      <c r="D80" s="251" t="str">
        <f>IF(Kopsav.!C45=0,"",Kopsav.!C45)</f>
        <v/>
      </c>
      <c r="E80" s="251"/>
      <c r="F80" s="251"/>
      <c r="G80" s="251"/>
      <c r="H80" s="251"/>
      <c r="I80" s="251"/>
      <c r="J80" s="251"/>
      <c r="K80" s="251"/>
      <c r="L80" s="251"/>
      <c r="M80" s="251"/>
      <c r="N80" s="251"/>
      <c r="O80" s="251"/>
      <c r="P80" s="251"/>
    </row>
    <row r="81" spans="3:16">
      <c r="C81" s="45"/>
      <c r="D81" s="210" t="s">
        <v>6</v>
      </c>
      <c r="E81" s="210"/>
      <c r="F81" s="210"/>
      <c r="G81" s="210"/>
      <c r="H81" s="210"/>
      <c r="I81" s="210"/>
      <c r="J81" s="210"/>
      <c r="K81" s="210"/>
      <c r="L81" s="210"/>
      <c r="M81" s="210"/>
      <c r="N81" s="210"/>
      <c r="O81" s="210"/>
      <c r="P81" s="210"/>
    </row>
    <row r="82" spans="3:16" ht="9" customHeight="1">
      <c r="C82" s="45"/>
      <c r="D82" s="211"/>
      <c r="E82" s="211"/>
      <c r="F82" s="211"/>
    </row>
    <row r="83" spans="3:16" ht="13.5">
      <c r="C83" s="48" t="s">
        <v>7</v>
      </c>
      <c r="D83" s="67" t="str">
        <f>IF(KOPTĀME!B26=0,"",KOPTĀME!B26)</f>
        <v/>
      </c>
      <c r="E83" s="67"/>
      <c r="F83" s="45"/>
    </row>
  </sheetData>
  <sheetProtection algorithmName="SHA-512" hashValue="CRRSejmxGMWmR2SEeY7uUQtf67liRPsr6ng9jJxlfSAG74m2BRa7cq1gKzapzlq/kzD22ERkzIB/mZAGjBsi3w==" saltValue="8b2N79YoOrcbghrsspoJ/A==" spinCount="100000" sheet="1" formatCells="0" formatColumns="0" formatRows="0" insertColumns="0" insertRows="0" insertHyperlinks="0" deleteColumns="0" deleteRows="0" sort="0" autoFilter="0" pivotTables="0"/>
  <autoFilter ref="A15:HS65" xr:uid="{00000000-0009-0000-0000-000002000000}"/>
  <mergeCells count="17">
    <mergeCell ref="D82:F82"/>
    <mergeCell ref="A65:K65"/>
    <mergeCell ref="D75:P75"/>
    <mergeCell ref="D76:P76"/>
    <mergeCell ref="D78:F78"/>
    <mergeCell ref="D80:P80"/>
    <mergeCell ref="D81:P81"/>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0D3EC-48EB-49F6-8A22-D1B888392F17}">
  <sheetPr>
    <pageSetUpPr fitToPage="1"/>
  </sheetPr>
  <dimension ref="A1:HS62"/>
  <sheetViews>
    <sheetView showGridLines="0" view="pageBreakPreview" topLeftCell="A21" zoomScaleNormal="100" zoomScaleSheetLayoutView="100" workbookViewId="0">
      <selection activeCell="H40" sqref="H40"/>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245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244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P44</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246</v>
      </c>
      <c r="D16" s="127"/>
      <c r="E16" s="127"/>
      <c r="F16" s="128"/>
      <c r="G16" s="128"/>
      <c r="H16" s="128"/>
      <c r="I16" s="128"/>
      <c r="J16" s="128"/>
      <c r="K16" s="128"/>
      <c r="L16" s="128"/>
      <c r="M16" s="128"/>
      <c r="N16" s="128"/>
      <c r="O16" s="128"/>
      <c r="P16" s="128"/>
    </row>
    <row r="17" spans="1:16" ht="25.5">
      <c r="A17" s="120" t="s">
        <v>147</v>
      </c>
      <c r="B17" s="121"/>
      <c r="C17" s="122" t="s">
        <v>247</v>
      </c>
      <c r="D17" s="123" t="s">
        <v>52</v>
      </c>
      <c r="E17" s="123">
        <v>61.2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248</v>
      </c>
      <c r="D18" s="123" t="s">
        <v>52</v>
      </c>
      <c r="E18" s="123">
        <v>61.2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249</v>
      </c>
      <c r="D19" s="123" t="s">
        <v>52</v>
      </c>
      <c r="E19" s="123">
        <v>61.2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5.5">
      <c r="A20" s="120" t="s">
        <v>150</v>
      </c>
      <c r="B20" s="121"/>
      <c r="C20" s="122" t="s">
        <v>250</v>
      </c>
      <c r="D20" s="123" t="s">
        <v>52</v>
      </c>
      <c r="E20" s="123">
        <v>61.2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t="s">
        <v>151</v>
      </c>
      <c r="B21" s="121"/>
      <c r="C21" s="122" t="s">
        <v>251</v>
      </c>
      <c r="D21" s="123" t="s">
        <v>52</v>
      </c>
      <c r="E21" s="123">
        <v>61.2</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252</v>
      </c>
      <c r="D22" s="123" t="s">
        <v>52</v>
      </c>
      <c r="E22" s="123">
        <v>61.2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t="s">
        <v>153</v>
      </c>
      <c r="B23" s="121"/>
      <c r="C23" s="122" t="s">
        <v>253</v>
      </c>
      <c r="D23" s="123" t="s">
        <v>52</v>
      </c>
      <c r="E23" s="123">
        <v>61.2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9">
        <v>2</v>
      </c>
      <c r="B24" s="130"/>
      <c r="C24" s="131" t="s">
        <v>254</v>
      </c>
      <c r="D24" s="127"/>
      <c r="E24" s="127"/>
      <c r="F24" s="128"/>
      <c r="G24" s="128"/>
      <c r="H24" s="128"/>
      <c r="I24" s="128"/>
      <c r="J24" s="128"/>
      <c r="K24" s="128"/>
      <c r="L24" s="128"/>
      <c r="M24" s="128"/>
      <c r="N24" s="128"/>
      <c r="O24" s="128"/>
      <c r="P24" s="128"/>
    </row>
    <row r="25" spans="1:16" ht="25.5">
      <c r="A25" s="120" t="s">
        <v>155</v>
      </c>
      <c r="B25" s="121"/>
      <c r="C25" s="122" t="s">
        <v>247</v>
      </c>
      <c r="D25" s="123" t="s">
        <v>52</v>
      </c>
      <c r="E25" s="123">
        <v>215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156</v>
      </c>
      <c r="B26" s="121"/>
      <c r="C26" s="122" t="s">
        <v>248</v>
      </c>
      <c r="D26" s="123" t="s">
        <v>52</v>
      </c>
      <c r="E26" s="123">
        <v>215</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157</v>
      </c>
      <c r="B27" s="121"/>
      <c r="C27" s="122" t="s">
        <v>249</v>
      </c>
      <c r="D27" s="123" t="s">
        <v>52</v>
      </c>
      <c r="E27" s="123">
        <v>215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ht="25.5">
      <c r="A28" s="120" t="s">
        <v>158</v>
      </c>
      <c r="B28" s="121"/>
      <c r="C28" s="122" t="s">
        <v>250</v>
      </c>
      <c r="D28" s="123" t="s">
        <v>52</v>
      </c>
      <c r="E28" s="123">
        <v>215</v>
      </c>
      <c r="F28" s="16"/>
      <c r="G28" s="16"/>
      <c r="H28" s="16">
        <f t="shared" ref="H28:H31" si="14">ROUND(F28*G28,2)</f>
        <v>0</v>
      </c>
      <c r="I28" s="16"/>
      <c r="J28" s="16"/>
      <c r="K28" s="17">
        <f t="shared" ref="K28:K31" si="15">H28+I28+J28</f>
        <v>0</v>
      </c>
      <c r="L28" s="17">
        <f t="shared" ref="L28:L31" si="16">ROUND(E28*F28,2)</f>
        <v>0</v>
      </c>
      <c r="M28" s="17">
        <f t="shared" ref="M28:M31" si="17">ROUND(E28*H28,2)</f>
        <v>0</v>
      </c>
      <c r="N28" s="17">
        <f t="shared" ref="N28:N31" si="18">ROUND(E28*I28,2)</f>
        <v>0</v>
      </c>
      <c r="O28" s="17">
        <f t="shared" ref="O28:O31" si="19">ROUND(E28*J28,2)</f>
        <v>0</v>
      </c>
      <c r="P28" s="17">
        <f t="shared" ref="P28:P31" si="20">M28+N28+O28</f>
        <v>0</v>
      </c>
    </row>
    <row r="29" spans="1:16" ht="25.5">
      <c r="A29" s="120" t="s">
        <v>159</v>
      </c>
      <c r="B29" s="121"/>
      <c r="C29" s="122" t="s">
        <v>251</v>
      </c>
      <c r="D29" s="123" t="s">
        <v>52</v>
      </c>
      <c r="E29" s="123">
        <v>215</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0" t="s">
        <v>260</v>
      </c>
      <c r="B30" s="121"/>
      <c r="C30" s="122" t="s">
        <v>252</v>
      </c>
      <c r="D30" s="123" t="s">
        <v>52</v>
      </c>
      <c r="E30" s="123">
        <v>215</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5.5">
      <c r="A31" s="120" t="s">
        <v>261</v>
      </c>
      <c r="B31" s="121"/>
      <c r="C31" s="122" t="s">
        <v>253</v>
      </c>
      <c r="D31" s="123" t="s">
        <v>52</v>
      </c>
      <c r="E31" s="123">
        <v>215</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3</v>
      </c>
      <c r="B32" s="130"/>
      <c r="C32" s="131" t="s">
        <v>255</v>
      </c>
      <c r="D32" s="127"/>
      <c r="E32" s="127"/>
      <c r="F32" s="128"/>
      <c r="G32" s="128"/>
      <c r="H32" s="128"/>
      <c r="I32" s="128"/>
      <c r="J32" s="128"/>
      <c r="K32" s="128"/>
      <c r="L32" s="128"/>
      <c r="M32" s="128"/>
      <c r="N32" s="128"/>
      <c r="O32" s="128"/>
      <c r="P32" s="128"/>
    </row>
    <row r="33" spans="1:227" ht="25.5">
      <c r="A33" s="120" t="s">
        <v>160</v>
      </c>
      <c r="B33" s="121"/>
      <c r="C33" s="122" t="s">
        <v>247</v>
      </c>
      <c r="D33" s="123" t="s">
        <v>52</v>
      </c>
      <c r="E33" s="123">
        <v>28</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227">
      <c r="A34" s="120" t="s">
        <v>161</v>
      </c>
      <c r="B34" s="121"/>
      <c r="C34" s="122" t="s">
        <v>248</v>
      </c>
      <c r="D34" s="123" t="s">
        <v>52</v>
      </c>
      <c r="E34" s="123">
        <v>28</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227">
      <c r="A35" s="120" t="s">
        <v>162</v>
      </c>
      <c r="B35" s="121"/>
      <c r="C35" s="122" t="s">
        <v>249</v>
      </c>
      <c r="D35" s="123" t="s">
        <v>52</v>
      </c>
      <c r="E35" s="123">
        <v>28</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227" ht="25.5">
      <c r="A36" s="120" t="s">
        <v>163</v>
      </c>
      <c r="B36" s="121"/>
      <c r="C36" s="122" t="s">
        <v>250</v>
      </c>
      <c r="D36" s="123" t="s">
        <v>52</v>
      </c>
      <c r="E36" s="123">
        <v>28</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227" ht="25.5">
      <c r="A37" s="120" t="s">
        <v>164</v>
      </c>
      <c r="B37" s="121"/>
      <c r="C37" s="159" t="s">
        <v>802</v>
      </c>
      <c r="D37" s="123" t="s">
        <v>52</v>
      </c>
      <c r="E37" s="123">
        <v>28</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227">
      <c r="A38" s="120" t="s">
        <v>165</v>
      </c>
      <c r="B38" s="121"/>
      <c r="C38" s="159" t="s">
        <v>804</v>
      </c>
      <c r="D38" s="123" t="s">
        <v>52</v>
      </c>
      <c r="E38" s="123">
        <v>28</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227" ht="25.5">
      <c r="A39" s="120" t="s">
        <v>239</v>
      </c>
      <c r="B39" s="121"/>
      <c r="C39" s="122" t="s">
        <v>253</v>
      </c>
      <c r="D39" s="123" t="s">
        <v>52</v>
      </c>
      <c r="E39" s="123">
        <v>28</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227">
      <c r="A40" s="129">
        <v>4</v>
      </c>
      <c r="B40" s="130"/>
      <c r="C40" s="131" t="s">
        <v>256</v>
      </c>
      <c r="D40" s="127"/>
      <c r="E40" s="127"/>
      <c r="F40" s="128"/>
      <c r="G40" s="128"/>
      <c r="H40" s="128"/>
      <c r="I40" s="128"/>
      <c r="J40" s="128"/>
      <c r="K40" s="128"/>
      <c r="L40" s="128"/>
      <c r="M40" s="128"/>
      <c r="N40" s="128"/>
      <c r="O40" s="128"/>
      <c r="P40" s="128"/>
    </row>
    <row r="41" spans="1:227" ht="38.25">
      <c r="A41" s="120" t="s">
        <v>166</v>
      </c>
      <c r="B41" s="121"/>
      <c r="C41" s="122" t="s">
        <v>257</v>
      </c>
      <c r="D41" s="123" t="s">
        <v>52</v>
      </c>
      <c r="E41" s="123">
        <v>27</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227">
      <c r="A42" s="120" t="s">
        <v>167</v>
      </c>
      <c r="B42" s="121"/>
      <c r="C42" s="122" t="s">
        <v>258</v>
      </c>
      <c r="D42" s="123" t="s">
        <v>52</v>
      </c>
      <c r="E42" s="123">
        <v>27</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227" ht="26.25" thickBot="1">
      <c r="A43" s="120" t="s">
        <v>167</v>
      </c>
      <c r="B43" s="121"/>
      <c r="C43" s="122" t="s">
        <v>259</v>
      </c>
      <c r="D43" s="123" t="s">
        <v>66</v>
      </c>
      <c r="E43" s="123">
        <v>0.08</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227" ht="30" customHeight="1" thickBot="1">
      <c r="A44" s="254" t="s">
        <v>49</v>
      </c>
      <c r="B44" s="255"/>
      <c r="C44" s="255"/>
      <c r="D44" s="255"/>
      <c r="E44" s="255"/>
      <c r="F44" s="255"/>
      <c r="G44" s="255"/>
      <c r="H44" s="255"/>
      <c r="I44" s="255"/>
      <c r="J44" s="255"/>
      <c r="K44" s="255"/>
      <c r="L44" s="35">
        <f>SUM(L16:L43)</f>
        <v>0</v>
      </c>
      <c r="M44" s="35">
        <f>SUM(M16:M43)</f>
        <v>0</v>
      </c>
      <c r="N44" s="35">
        <f>SUM(N16:N43)</f>
        <v>0</v>
      </c>
      <c r="O44" s="35">
        <f>SUM(O16:O43)</f>
        <v>0</v>
      </c>
      <c r="P44" s="35">
        <f>SUM(P16:P43)</f>
        <v>0</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150" t="s">
        <v>779</v>
      </c>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2.75" customHeight="1">
      <c r="A47" s="150" t="s">
        <v>780</v>
      </c>
      <c r="B47" s="33"/>
      <c r="C47" s="33"/>
      <c r="D47" s="33"/>
      <c r="E47" s="33"/>
      <c r="F47" s="33"/>
      <c r="G47" s="33"/>
      <c r="H47" s="33"/>
      <c r="I47" s="33"/>
      <c r="J47" s="33"/>
      <c r="K47" s="33"/>
      <c r="L47" s="34"/>
      <c r="M47" s="34"/>
      <c r="N47" s="34"/>
      <c r="O47" s="34"/>
      <c r="P47" s="34"/>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row>
    <row r="48" spans="1:227" ht="12.75" customHeight="1">
      <c r="A48" s="150" t="s">
        <v>781</v>
      </c>
      <c r="B48" s="33"/>
      <c r="C48" s="33"/>
      <c r="D48" s="33"/>
      <c r="E48" s="33"/>
      <c r="F48" s="33"/>
      <c r="G48" s="33"/>
      <c r="H48" s="33"/>
      <c r="I48" s="33"/>
      <c r="J48" s="33"/>
      <c r="K48" s="33"/>
      <c r="L48" s="34"/>
      <c r="M48" s="34"/>
      <c r="N48" s="34"/>
      <c r="O48" s="34"/>
      <c r="P48" s="34"/>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row>
    <row r="49" spans="1:227" ht="12.75" customHeight="1">
      <c r="A49" s="150" t="s">
        <v>782</v>
      </c>
      <c r="B49" s="33"/>
      <c r="C49" s="33"/>
      <c r="D49" s="33"/>
      <c r="E49" s="33"/>
      <c r="F49" s="33"/>
      <c r="G49" s="33"/>
      <c r="H49" s="33"/>
      <c r="I49" s="33"/>
      <c r="J49" s="33"/>
      <c r="K49" s="33"/>
      <c r="L49" s="34"/>
      <c r="M49" s="34"/>
      <c r="N49" s="34"/>
      <c r="O49" s="34"/>
      <c r="P49" s="34"/>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row>
    <row r="50" spans="1:227" ht="12.75" customHeight="1">
      <c r="A50" s="150" t="s">
        <v>783</v>
      </c>
      <c r="B50" s="33"/>
      <c r="C50" s="33"/>
      <c r="D50" s="33"/>
      <c r="E50" s="33"/>
      <c r="F50" s="33"/>
      <c r="G50" s="33"/>
      <c r="H50" s="33"/>
      <c r="I50" s="33"/>
      <c r="J50" s="33"/>
      <c r="K50" s="33"/>
      <c r="L50" s="34"/>
      <c r="M50" s="34"/>
      <c r="N50" s="34"/>
      <c r="O50" s="34"/>
      <c r="P50" s="34"/>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row>
    <row r="51" spans="1:227" ht="12.75" customHeight="1">
      <c r="A51" s="150" t="s">
        <v>784</v>
      </c>
      <c r="B51" s="33"/>
      <c r="C51" s="33"/>
      <c r="D51" s="33"/>
      <c r="E51" s="33"/>
      <c r="F51" s="33"/>
      <c r="G51" s="33"/>
      <c r="H51" s="33"/>
      <c r="I51" s="33"/>
      <c r="J51" s="33"/>
      <c r="K51" s="33"/>
      <c r="L51" s="34"/>
      <c r="M51" s="34"/>
      <c r="N51" s="34"/>
      <c r="O51" s="34"/>
      <c r="P51" s="34"/>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150" t="s">
        <v>785</v>
      </c>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33"/>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3.5">
      <c r="C54" s="44" t="s">
        <v>5</v>
      </c>
      <c r="D54" s="251" t="str">
        <f>IF(KOPTĀME!B23=0,"",KOPTĀME!B23)</f>
        <v/>
      </c>
      <c r="E54" s="251"/>
      <c r="F54" s="251"/>
      <c r="G54" s="251"/>
      <c r="H54" s="251"/>
      <c r="I54" s="251"/>
      <c r="J54" s="251"/>
      <c r="K54" s="251"/>
      <c r="L54" s="251"/>
      <c r="M54" s="251"/>
      <c r="N54" s="251"/>
      <c r="O54" s="251"/>
      <c r="P54" s="251"/>
    </row>
    <row r="55" spans="1:227" ht="10.5" customHeight="1">
      <c r="C55" s="45"/>
      <c r="D55" s="210" t="s">
        <v>6</v>
      </c>
      <c r="E55" s="210"/>
      <c r="F55" s="210"/>
      <c r="G55" s="210"/>
      <c r="H55" s="210"/>
      <c r="I55" s="210"/>
      <c r="J55" s="210"/>
      <c r="K55" s="210"/>
      <c r="L55" s="210"/>
      <c r="M55" s="210"/>
      <c r="N55" s="210"/>
      <c r="O55" s="210"/>
      <c r="P55" s="210"/>
    </row>
    <row r="56" spans="1:227" ht="10.5" customHeight="1">
      <c r="C56" s="45"/>
      <c r="D56" s="99"/>
      <c r="E56" s="99"/>
      <c r="F56" s="99"/>
      <c r="G56" s="99"/>
      <c r="H56" s="99"/>
      <c r="I56" s="99"/>
      <c r="J56" s="99"/>
      <c r="K56" s="99"/>
      <c r="L56" s="99"/>
      <c r="M56" s="99"/>
      <c r="N56" s="99"/>
      <c r="O56" s="99"/>
      <c r="P56" s="99"/>
    </row>
    <row r="57" spans="1:227" ht="15">
      <c r="C57" s="66" t="s">
        <v>36</v>
      </c>
      <c r="D57" s="253" t="str">
        <f>IF(KOPTĀME!B28=0,"",KOPTĀME!B28)</f>
        <v/>
      </c>
      <c r="E57" s="253"/>
      <c r="F57" s="253"/>
      <c r="G57" s="100"/>
      <c r="H57" s="100"/>
      <c r="I57" s="100"/>
      <c r="J57" s="100"/>
      <c r="K57" s="100"/>
      <c r="L57" s="100"/>
      <c r="M57" s="101"/>
      <c r="N57" s="102"/>
    </row>
    <row r="58" spans="1:227" ht="14.25">
      <c r="C58" s="49"/>
      <c r="D58" s="50"/>
      <c r="E58" s="49"/>
      <c r="F58" s="39"/>
      <c r="G58" s="103"/>
      <c r="H58" s="103"/>
      <c r="I58" s="103"/>
      <c r="J58" s="103"/>
      <c r="K58" s="103"/>
      <c r="L58" s="103"/>
      <c r="M58" s="103"/>
      <c r="N58" s="104"/>
    </row>
    <row r="59" spans="1:227" ht="13.5">
      <c r="C59" s="44" t="s">
        <v>11</v>
      </c>
      <c r="D59" s="251" t="str">
        <f>IF(Kopsav.!C45=0,"",Kopsav.!C45)</f>
        <v/>
      </c>
      <c r="E59" s="251"/>
      <c r="F59" s="251"/>
      <c r="G59" s="251"/>
      <c r="H59" s="251"/>
      <c r="I59" s="251"/>
      <c r="J59" s="251"/>
      <c r="K59" s="251"/>
      <c r="L59" s="251"/>
      <c r="M59" s="251"/>
      <c r="N59" s="251"/>
      <c r="O59" s="251"/>
      <c r="P59" s="251"/>
    </row>
    <row r="60" spans="1:227">
      <c r="C60" s="45"/>
      <c r="D60" s="210" t="s">
        <v>6</v>
      </c>
      <c r="E60" s="210"/>
      <c r="F60" s="210"/>
      <c r="G60" s="210"/>
      <c r="H60" s="210"/>
      <c r="I60" s="210"/>
      <c r="J60" s="210"/>
      <c r="K60" s="210"/>
      <c r="L60" s="210"/>
      <c r="M60" s="210"/>
      <c r="N60" s="210"/>
      <c r="O60" s="210"/>
      <c r="P60" s="210"/>
    </row>
    <row r="61" spans="1:227" ht="9" customHeight="1">
      <c r="C61" s="45"/>
      <c r="D61" s="211"/>
      <c r="E61" s="211"/>
      <c r="F61" s="211"/>
    </row>
    <row r="62" spans="1:227" ht="13.5">
      <c r="C62" s="48" t="s">
        <v>7</v>
      </c>
      <c r="D62" s="67" t="str">
        <f>IF(KOPTĀME!B26=0,"",KOPTĀME!B26)</f>
        <v/>
      </c>
      <c r="E62" s="67"/>
      <c r="F62" s="45"/>
    </row>
  </sheetData>
  <sheetProtection algorithmName="SHA-512" hashValue="yq5wnc8ITBWbigCOYLPyAUmn/vDSqIYPUjEbUFfQGduZZPrlwbIRtyGL9AuEukuylQloeS2Jwnm35Ig4nXznow==" saltValue="MSZ/D9u/k6dh1BkqBKWt4g==" spinCount="100000" sheet="1" formatCells="0" formatColumns="0" formatRows="0" insertColumns="0" insertRows="0" insertHyperlinks="0" deleteColumns="0" deleteRows="0" sort="0" autoFilter="0" pivotTables="0"/>
  <autoFilter ref="A15:HS44" xr:uid="{00000000-0009-0000-0000-000002000000}"/>
  <mergeCells count="17">
    <mergeCell ref="D61:F61"/>
    <mergeCell ref="A44:K44"/>
    <mergeCell ref="D54:P54"/>
    <mergeCell ref="D55:P55"/>
    <mergeCell ref="D57:F57"/>
    <mergeCell ref="D59:P59"/>
    <mergeCell ref="D60:P60"/>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B7110-B9C8-4FD1-98B8-403D3409B77E}">
  <sheetPr>
    <pageSetUpPr fitToPage="1"/>
  </sheetPr>
  <dimension ref="A1:HS62"/>
  <sheetViews>
    <sheetView showGridLines="0" view="pageBreakPreview" topLeftCell="A18" zoomScaleNormal="100" zoomScaleSheetLayoutView="100" workbookViewId="0">
      <selection activeCell="G28" sqref="G2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276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262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P44</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263</v>
      </c>
      <c r="D16" s="127"/>
      <c r="E16" s="127"/>
      <c r="F16" s="128"/>
      <c r="G16" s="128"/>
      <c r="H16" s="128"/>
      <c r="I16" s="128"/>
      <c r="J16" s="128"/>
      <c r="K16" s="128"/>
      <c r="L16" s="128"/>
      <c r="M16" s="128"/>
      <c r="N16" s="128"/>
      <c r="O16" s="128"/>
      <c r="P16" s="128"/>
    </row>
    <row r="17" spans="1:16">
      <c r="A17" s="120" t="s">
        <v>147</v>
      </c>
      <c r="B17" s="121"/>
      <c r="C17" s="122" t="s">
        <v>264</v>
      </c>
      <c r="D17" s="123" t="s">
        <v>52</v>
      </c>
      <c r="E17" s="123">
        <v>203.7</v>
      </c>
      <c r="F17" s="16"/>
      <c r="G17" s="16"/>
      <c r="H17" s="16">
        <f t="shared" ref="H17:H22" si="0">ROUND(F17*G17,2)</f>
        <v>0</v>
      </c>
      <c r="I17" s="16"/>
      <c r="J17" s="16"/>
      <c r="K17" s="17">
        <f t="shared" ref="K17:K22" si="1">H17+I17+J17</f>
        <v>0</v>
      </c>
      <c r="L17" s="17">
        <f t="shared" ref="L17:L22" si="2">ROUND(E17*F17,2)</f>
        <v>0</v>
      </c>
      <c r="M17" s="17">
        <f t="shared" ref="M17:M22" si="3">ROUND(E17*H17,2)</f>
        <v>0</v>
      </c>
      <c r="N17" s="17">
        <f t="shared" ref="N17:N22" si="4">ROUND(E17*I17,2)</f>
        <v>0</v>
      </c>
      <c r="O17" s="17">
        <f t="shared" ref="O17:O22" si="5">ROUND(E17*J17,2)</f>
        <v>0</v>
      </c>
      <c r="P17" s="17">
        <f t="shared" ref="P17:P22" si="6">M17+N17+O17</f>
        <v>0</v>
      </c>
    </row>
    <row r="18" spans="1:16">
      <c r="A18" s="120" t="s">
        <v>148</v>
      </c>
      <c r="B18" s="121"/>
      <c r="C18" s="122" t="s">
        <v>265</v>
      </c>
      <c r="D18" s="123" t="s">
        <v>52</v>
      </c>
      <c r="E18" s="123">
        <v>203.7</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266</v>
      </c>
      <c r="D19" s="123" t="s">
        <v>66</v>
      </c>
      <c r="E19" s="132">
        <v>14.3</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5.5">
      <c r="A20" s="120" t="s">
        <v>150</v>
      </c>
      <c r="B20" s="121"/>
      <c r="C20" s="122" t="s">
        <v>267</v>
      </c>
      <c r="D20" s="123" t="s">
        <v>66</v>
      </c>
      <c r="E20" s="132">
        <v>61.1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88" t="s">
        <v>854</v>
      </c>
      <c r="B21" s="189"/>
      <c r="C21" s="190" t="s">
        <v>819</v>
      </c>
      <c r="D21" s="191" t="s">
        <v>52</v>
      </c>
      <c r="E21" s="192">
        <v>203.7</v>
      </c>
      <c r="F21" s="16"/>
      <c r="G21" s="16"/>
      <c r="H21" s="16"/>
      <c r="I21" s="16"/>
      <c r="J21" s="16"/>
      <c r="K21" s="17"/>
      <c r="L21" s="17"/>
      <c r="M21" s="17"/>
      <c r="N21" s="17"/>
      <c r="O21" s="17"/>
      <c r="P21" s="17"/>
    </row>
    <row r="22" spans="1:16" ht="51">
      <c r="A22" s="120" t="s">
        <v>151</v>
      </c>
      <c r="B22" s="121"/>
      <c r="C22" s="193" t="s">
        <v>855</v>
      </c>
      <c r="D22" s="123" t="s">
        <v>52</v>
      </c>
      <c r="E22" s="123">
        <v>203.7</v>
      </c>
      <c r="F22" s="16"/>
      <c r="G22" s="16"/>
      <c r="H22" s="16">
        <f t="shared" si="0"/>
        <v>0</v>
      </c>
      <c r="I22" s="16"/>
      <c r="J22" s="16"/>
      <c r="K22" s="17">
        <f t="shared" si="1"/>
        <v>0</v>
      </c>
      <c r="L22" s="17">
        <f t="shared" si="2"/>
        <v>0</v>
      </c>
      <c r="M22" s="17">
        <f t="shared" si="3"/>
        <v>0</v>
      </c>
      <c r="N22" s="17">
        <f t="shared" si="4"/>
        <v>0</v>
      </c>
      <c r="O22" s="17">
        <f t="shared" si="5"/>
        <v>0</v>
      </c>
      <c r="P22" s="17">
        <f t="shared" si="6"/>
        <v>0</v>
      </c>
    </row>
    <row r="23" spans="1:16">
      <c r="A23" s="129">
        <v>2</v>
      </c>
      <c r="B23" s="130"/>
      <c r="C23" s="131" t="s">
        <v>268</v>
      </c>
      <c r="D23" s="127"/>
      <c r="E23" s="127"/>
      <c r="F23" s="128"/>
      <c r="G23" s="128"/>
      <c r="H23" s="128"/>
      <c r="I23" s="128"/>
      <c r="J23" s="128"/>
      <c r="K23" s="128"/>
      <c r="L23" s="128"/>
      <c r="M23" s="128"/>
      <c r="N23" s="128"/>
      <c r="O23" s="128"/>
      <c r="P23" s="128"/>
    </row>
    <row r="24" spans="1:16">
      <c r="A24" s="120" t="s">
        <v>155</v>
      </c>
      <c r="B24" s="121"/>
      <c r="C24" s="122" t="s">
        <v>264</v>
      </c>
      <c r="D24" s="123" t="s">
        <v>52</v>
      </c>
      <c r="E24" s="123">
        <v>65.5</v>
      </c>
      <c r="F24" s="16"/>
      <c r="G24" s="16"/>
      <c r="H24" s="16">
        <f t="shared" ref="H24:H27" si="7">ROUND(F24*G24,2)</f>
        <v>0</v>
      </c>
      <c r="I24" s="16"/>
      <c r="J24" s="16"/>
      <c r="K24" s="17">
        <f t="shared" ref="K24:K27" si="8">H24+I24+J24</f>
        <v>0</v>
      </c>
      <c r="L24" s="17">
        <f t="shared" ref="L24:L27" si="9">ROUND(E24*F24,2)</f>
        <v>0</v>
      </c>
      <c r="M24" s="17">
        <f t="shared" ref="M24:M27" si="10">ROUND(E24*H24,2)</f>
        <v>0</v>
      </c>
      <c r="N24" s="17">
        <f t="shared" ref="N24:N27" si="11">ROUND(E24*I24,2)</f>
        <v>0</v>
      </c>
      <c r="O24" s="17">
        <f t="shared" ref="O24:O27" si="12">ROUND(E24*J24,2)</f>
        <v>0</v>
      </c>
      <c r="P24" s="17">
        <f t="shared" ref="P24:P27" si="13">M24+N24+O24</f>
        <v>0</v>
      </c>
    </row>
    <row r="25" spans="1:16">
      <c r="A25" s="120" t="s">
        <v>156</v>
      </c>
      <c r="B25" s="121"/>
      <c r="C25" s="122" t="s">
        <v>265</v>
      </c>
      <c r="D25" s="123" t="s">
        <v>52</v>
      </c>
      <c r="E25" s="123">
        <v>65.5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157</v>
      </c>
      <c r="B26" s="121"/>
      <c r="C26" s="122" t="s">
        <v>266</v>
      </c>
      <c r="D26" s="123" t="s">
        <v>66</v>
      </c>
      <c r="E26" s="132">
        <v>4.5999999999999996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158</v>
      </c>
      <c r="B27" s="121"/>
      <c r="C27" s="122" t="s">
        <v>267</v>
      </c>
      <c r="D27" s="123" t="s">
        <v>66</v>
      </c>
      <c r="E27" s="132">
        <v>19.7</v>
      </c>
      <c r="F27" s="16"/>
      <c r="G27" s="16"/>
      <c r="H27" s="16">
        <f t="shared" si="7"/>
        <v>0</v>
      </c>
      <c r="I27" s="16"/>
      <c r="J27" s="16"/>
      <c r="K27" s="17">
        <f t="shared" si="8"/>
        <v>0</v>
      </c>
      <c r="L27" s="17">
        <f t="shared" si="9"/>
        <v>0</v>
      </c>
      <c r="M27" s="17">
        <f t="shared" si="10"/>
        <v>0</v>
      </c>
      <c r="N27" s="17">
        <f t="shared" si="11"/>
        <v>0</v>
      </c>
      <c r="O27" s="17">
        <f t="shared" si="12"/>
        <v>0</v>
      </c>
      <c r="P27" s="17">
        <f t="shared" si="13"/>
        <v>0</v>
      </c>
    </row>
    <row r="28" spans="1:16" ht="51">
      <c r="A28" s="120" t="s">
        <v>159</v>
      </c>
      <c r="B28" s="121"/>
      <c r="C28" s="193" t="s">
        <v>855</v>
      </c>
      <c r="D28" s="123" t="s">
        <v>52</v>
      </c>
      <c r="E28" s="123">
        <v>65.5</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ht="25.5">
      <c r="A29" s="129">
        <v>3</v>
      </c>
      <c r="B29" s="130"/>
      <c r="C29" s="131" t="s">
        <v>269</v>
      </c>
      <c r="D29" s="127"/>
      <c r="E29" s="127"/>
      <c r="F29" s="128"/>
      <c r="G29" s="128"/>
      <c r="H29" s="128"/>
      <c r="I29" s="128"/>
      <c r="J29" s="128"/>
      <c r="K29" s="128"/>
      <c r="L29" s="128"/>
      <c r="M29" s="128"/>
      <c r="N29" s="128"/>
      <c r="O29" s="128"/>
      <c r="P29" s="128"/>
    </row>
    <row r="30" spans="1:16" ht="38.25">
      <c r="A30" s="120" t="s">
        <v>160</v>
      </c>
      <c r="B30" s="121"/>
      <c r="C30" s="122" t="s">
        <v>270</v>
      </c>
      <c r="D30" s="123" t="s">
        <v>52</v>
      </c>
      <c r="E30" s="123">
        <v>20.9</v>
      </c>
      <c r="F30" s="16"/>
      <c r="G30" s="16"/>
      <c r="H30" s="16">
        <f t="shared" ref="H30:H33" si="14">ROUND(F30*G30,2)</f>
        <v>0</v>
      </c>
      <c r="I30" s="16"/>
      <c r="J30" s="16"/>
      <c r="K30" s="17">
        <f t="shared" ref="K30:K33" si="15">H30+I30+J30</f>
        <v>0</v>
      </c>
      <c r="L30" s="17">
        <f t="shared" ref="L30:L33" si="16">ROUND(E30*F30,2)</f>
        <v>0</v>
      </c>
      <c r="M30" s="17">
        <f t="shared" ref="M30:M33" si="17">ROUND(E30*H30,2)</f>
        <v>0</v>
      </c>
      <c r="N30" s="17">
        <f t="shared" ref="N30:N33" si="18">ROUND(E30*I30,2)</f>
        <v>0</v>
      </c>
      <c r="O30" s="17">
        <f t="shared" ref="O30:O33" si="19">ROUND(E30*J30,2)</f>
        <v>0</v>
      </c>
      <c r="P30" s="17">
        <f t="shared" ref="P30:P33" si="20">M30+N30+O30</f>
        <v>0</v>
      </c>
    </row>
    <row r="31" spans="1:16" ht="25.5">
      <c r="A31" s="120" t="s">
        <v>161</v>
      </c>
      <c r="B31" s="121"/>
      <c r="C31" s="122" t="s">
        <v>271</v>
      </c>
      <c r="D31" s="123" t="s">
        <v>52</v>
      </c>
      <c r="E31" s="123">
        <v>20.9</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4</v>
      </c>
      <c r="B32" s="130"/>
      <c r="C32" s="131" t="s">
        <v>272</v>
      </c>
      <c r="D32" s="127"/>
      <c r="E32" s="127"/>
      <c r="F32" s="128"/>
      <c r="G32" s="128"/>
      <c r="H32" s="128"/>
      <c r="I32" s="128"/>
      <c r="J32" s="128"/>
      <c r="K32" s="128"/>
      <c r="L32" s="128"/>
      <c r="M32" s="128"/>
      <c r="N32" s="128"/>
      <c r="O32" s="128"/>
      <c r="P32" s="128"/>
    </row>
    <row r="33" spans="1:227" ht="25.5">
      <c r="A33" s="120" t="s">
        <v>166</v>
      </c>
      <c r="B33" s="121"/>
      <c r="C33" s="122" t="s">
        <v>273</v>
      </c>
      <c r="D33" s="123" t="s">
        <v>52</v>
      </c>
      <c r="E33" s="123">
        <v>270</v>
      </c>
      <c r="F33" s="16"/>
      <c r="G33" s="16"/>
      <c r="H33" s="16">
        <f t="shared" si="14"/>
        <v>0</v>
      </c>
      <c r="I33" s="16"/>
      <c r="J33" s="16"/>
      <c r="K33" s="17">
        <f t="shared" si="15"/>
        <v>0</v>
      </c>
      <c r="L33" s="17">
        <f t="shared" si="16"/>
        <v>0</v>
      </c>
      <c r="M33" s="17">
        <f t="shared" si="17"/>
        <v>0</v>
      </c>
      <c r="N33" s="17">
        <f t="shared" si="18"/>
        <v>0</v>
      </c>
      <c r="O33" s="17">
        <f t="shared" si="19"/>
        <v>0</v>
      </c>
      <c r="P33" s="17">
        <f t="shared" si="20"/>
        <v>0</v>
      </c>
    </row>
    <row r="34" spans="1:227" ht="25.5">
      <c r="A34" s="120" t="s">
        <v>167</v>
      </c>
      <c r="B34" s="121"/>
      <c r="C34" s="122" t="s">
        <v>274</v>
      </c>
      <c r="D34" s="123" t="s">
        <v>52</v>
      </c>
      <c r="E34" s="123">
        <v>270</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227">
      <c r="A35" s="129">
        <v>5</v>
      </c>
      <c r="B35" s="130"/>
      <c r="C35" s="131" t="s">
        <v>275</v>
      </c>
      <c r="D35" s="127"/>
      <c r="E35" s="127"/>
      <c r="F35" s="128"/>
      <c r="G35" s="128"/>
      <c r="H35" s="128"/>
      <c r="I35" s="128"/>
      <c r="J35" s="128"/>
      <c r="K35" s="128"/>
      <c r="L35" s="128"/>
      <c r="M35" s="128"/>
      <c r="N35" s="128"/>
      <c r="O35" s="128"/>
      <c r="P35" s="128"/>
    </row>
    <row r="36" spans="1:227" ht="89.25">
      <c r="A36" s="120" t="s">
        <v>169</v>
      </c>
      <c r="B36" s="121"/>
      <c r="C36" s="193" t="s">
        <v>856</v>
      </c>
      <c r="D36" s="123" t="s">
        <v>52</v>
      </c>
      <c r="E36" s="123">
        <v>93</v>
      </c>
      <c r="F36" s="16"/>
      <c r="G36" s="16"/>
      <c r="H36" s="16">
        <f t="shared" ref="H36:H41" si="21">ROUND(F36*G36,2)</f>
        <v>0</v>
      </c>
      <c r="I36" s="16"/>
      <c r="J36" s="16"/>
      <c r="K36" s="17">
        <f t="shared" ref="K36:K42" si="22">H36+I36+J36</f>
        <v>0</v>
      </c>
      <c r="L36" s="17">
        <f t="shared" ref="L36:L42" si="23">ROUND(E36*F36,2)</f>
        <v>0</v>
      </c>
      <c r="M36" s="17">
        <f t="shared" ref="M36:M42" si="24">ROUND(E36*H36,2)</f>
        <v>0</v>
      </c>
      <c r="N36" s="17">
        <f t="shared" ref="N36:N42" si="25">ROUND(E36*I36,2)</f>
        <v>0</v>
      </c>
      <c r="O36" s="17">
        <f t="shared" ref="O36:O42" si="26">ROUND(E36*J36,2)</f>
        <v>0</v>
      </c>
      <c r="P36" s="17">
        <f t="shared" ref="P36:P42" si="27">M36+N36+O36</f>
        <v>0</v>
      </c>
    </row>
    <row r="37" spans="1:227">
      <c r="A37" s="199">
        <v>6</v>
      </c>
      <c r="B37" s="200"/>
      <c r="C37" s="201" t="s">
        <v>840</v>
      </c>
      <c r="D37" s="194"/>
      <c r="E37" s="194"/>
      <c r="F37" s="128"/>
      <c r="G37" s="128"/>
      <c r="H37" s="128"/>
      <c r="I37" s="128"/>
      <c r="J37" s="128"/>
      <c r="K37" s="128"/>
      <c r="L37" s="128"/>
      <c r="M37" s="128"/>
      <c r="N37" s="128"/>
      <c r="O37" s="128"/>
      <c r="P37" s="128"/>
    </row>
    <row r="38" spans="1:227">
      <c r="A38" s="197" t="s">
        <v>177</v>
      </c>
      <c r="B38" s="198"/>
      <c r="C38" s="193" t="s">
        <v>841</v>
      </c>
      <c r="D38" s="194" t="s">
        <v>52</v>
      </c>
      <c r="E38" s="194">
        <v>72.900000000000006</v>
      </c>
      <c r="F38" s="16"/>
      <c r="G38" s="16"/>
      <c r="H38" s="16">
        <f t="shared" si="21"/>
        <v>0</v>
      </c>
      <c r="I38" s="16"/>
      <c r="J38" s="16"/>
      <c r="K38" s="17">
        <f>H38+I38+J38</f>
        <v>0</v>
      </c>
      <c r="L38" s="17">
        <f t="shared" si="23"/>
        <v>0</v>
      </c>
      <c r="M38" s="17">
        <f t="shared" si="24"/>
        <v>0</v>
      </c>
      <c r="N38" s="17">
        <f t="shared" si="25"/>
        <v>0</v>
      </c>
      <c r="O38" s="17">
        <f t="shared" si="26"/>
        <v>0</v>
      </c>
      <c r="P38" s="17">
        <f t="shared" si="27"/>
        <v>0</v>
      </c>
    </row>
    <row r="39" spans="1:227">
      <c r="A39" s="197" t="s">
        <v>178</v>
      </c>
      <c r="B39" s="198"/>
      <c r="C39" s="193" t="s">
        <v>842</v>
      </c>
      <c r="D39" s="194" t="s">
        <v>52</v>
      </c>
      <c r="E39" s="194">
        <v>72.900000000000006</v>
      </c>
      <c r="F39" s="16"/>
      <c r="G39" s="16"/>
      <c r="H39" s="16">
        <f t="shared" si="21"/>
        <v>0</v>
      </c>
      <c r="I39" s="16"/>
      <c r="J39" s="16"/>
      <c r="K39" s="17">
        <f t="shared" si="22"/>
        <v>0</v>
      </c>
      <c r="L39" s="17">
        <f t="shared" si="23"/>
        <v>0</v>
      </c>
      <c r="M39" s="17">
        <f t="shared" si="24"/>
        <v>0</v>
      </c>
      <c r="N39" s="17">
        <f t="shared" si="25"/>
        <v>0</v>
      </c>
      <c r="O39" s="17">
        <f t="shared" si="26"/>
        <v>0</v>
      </c>
      <c r="P39" s="17">
        <f t="shared" si="27"/>
        <v>0</v>
      </c>
    </row>
    <row r="40" spans="1:227">
      <c r="A40" s="197" t="s">
        <v>179</v>
      </c>
      <c r="B40" s="198"/>
      <c r="C40" s="193" t="s">
        <v>843</v>
      </c>
      <c r="D40" s="194" t="s">
        <v>52</v>
      </c>
      <c r="E40" s="194">
        <v>72.900000000000006</v>
      </c>
      <c r="F40" s="16"/>
      <c r="G40" s="16"/>
      <c r="H40" s="16">
        <f t="shared" si="21"/>
        <v>0</v>
      </c>
      <c r="I40" s="16"/>
      <c r="J40" s="16"/>
      <c r="K40" s="17">
        <f t="shared" si="22"/>
        <v>0</v>
      </c>
      <c r="L40" s="17">
        <f t="shared" si="23"/>
        <v>0</v>
      </c>
      <c r="M40" s="17">
        <f t="shared" si="24"/>
        <v>0</v>
      </c>
      <c r="N40" s="17">
        <f t="shared" si="25"/>
        <v>0</v>
      </c>
      <c r="O40" s="17">
        <f t="shared" si="26"/>
        <v>0</v>
      </c>
      <c r="P40" s="17">
        <f t="shared" si="27"/>
        <v>0</v>
      </c>
    </row>
    <row r="41" spans="1:227" ht="38.25">
      <c r="A41" s="197" t="s">
        <v>180</v>
      </c>
      <c r="B41" s="198"/>
      <c r="C41" s="193" t="s">
        <v>844</v>
      </c>
      <c r="D41" s="194" t="s">
        <v>52</v>
      </c>
      <c r="E41" s="194">
        <v>72.900000000000006</v>
      </c>
      <c r="F41" s="16"/>
      <c r="G41" s="16"/>
      <c r="H41" s="16">
        <f t="shared" si="21"/>
        <v>0</v>
      </c>
      <c r="I41" s="16"/>
      <c r="J41" s="16"/>
      <c r="K41" s="17">
        <f t="shared" si="22"/>
        <v>0</v>
      </c>
      <c r="L41" s="17">
        <f t="shared" si="23"/>
        <v>0</v>
      </c>
      <c r="M41" s="17">
        <f t="shared" si="24"/>
        <v>0</v>
      </c>
      <c r="N41" s="17">
        <f t="shared" si="25"/>
        <v>0</v>
      </c>
      <c r="O41" s="17">
        <f t="shared" si="26"/>
        <v>0</v>
      </c>
      <c r="P41" s="17">
        <f t="shared" si="27"/>
        <v>0</v>
      </c>
    </row>
    <row r="42" spans="1:227">
      <c r="A42" s="197" t="s">
        <v>181</v>
      </c>
      <c r="B42" s="198"/>
      <c r="C42" s="193" t="s">
        <v>845</v>
      </c>
      <c r="D42" s="194" t="s">
        <v>52</v>
      </c>
      <c r="E42" s="194">
        <v>72.900000000000006</v>
      </c>
      <c r="F42" s="16"/>
      <c r="G42" s="16"/>
      <c r="H42" s="16">
        <f>ROUND(F42*G42,2)</f>
        <v>0</v>
      </c>
      <c r="I42" s="16"/>
      <c r="J42" s="16"/>
      <c r="K42" s="17">
        <f t="shared" si="22"/>
        <v>0</v>
      </c>
      <c r="L42" s="17">
        <f t="shared" si="23"/>
        <v>0</v>
      </c>
      <c r="M42" s="17">
        <f t="shared" si="24"/>
        <v>0</v>
      </c>
      <c r="N42" s="17">
        <f t="shared" si="25"/>
        <v>0</v>
      </c>
      <c r="O42" s="17">
        <f t="shared" si="26"/>
        <v>0</v>
      </c>
      <c r="P42" s="17">
        <f t="shared" si="27"/>
        <v>0</v>
      </c>
    </row>
    <row r="43" spans="1:227" ht="39" thickBot="1">
      <c r="A43" s="197" t="s">
        <v>182</v>
      </c>
      <c r="B43" s="198"/>
      <c r="C43" s="193" t="s">
        <v>846</v>
      </c>
      <c r="D43" s="194" t="s">
        <v>52</v>
      </c>
      <c r="E43" s="194">
        <v>72.900000000000006</v>
      </c>
      <c r="F43" s="16"/>
      <c r="G43" s="16"/>
      <c r="H43" s="16">
        <f t="shared" ref="H43" si="28">ROUND(F43*G43,2)</f>
        <v>0</v>
      </c>
      <c r="I43" s="16"/>
      <c r="J43" s="16"/>
      <c r="K43" s="17">
        <f t="shared" ref="K43" si="29">H43+I43+J43</f>
        <v>0</v>
      </c>
      <c r="L43" s="17">
        <f t="shared" ref="L43" si="30">ROUND(E43*F43,2)</f>
        <v>0</v>
      </c>
      <c r="M43" s="17">
        <f t="shared" ref="M43" si="31">ROUND(E43*H43,2)</f>
        <v>0</v>
      </c>
      <c r="N43" s="17">
        <f t="shared" ref="N43" si="32">ROUND(E43*I43,2)</f>
        <v>0</v>
      </c>
      <c r="O43" s="17">
        <f t="shared" ref="O43" si="33">ROUND(E43*J43,2)</f>
        <v>0</v>
      </c>
      <c r="P43" s="17">
        <f t="shared" ref="P43" si="34">M43+N43+O43</f>
        <v>0</v>
      </c>
    </row>
    <row r="44" spans="1:227" ht="30" customHeight="1" thickBot="1">
      <c r="A44" s="254" t="s">
        <v>49</v>
      </c>
      <c r="B44" s="255"/>
      <c r="C44" s="255"/>
      <c r="D44" s="255"/>
      <c r="E44" s="255"/>
      <c r="F44" s="255"/>
      <c r="G44" s="255"/>
      <c r="H44" s="255"/>
      <c r="I44" s="255"/>
      <c r="J44" s="255"/>
      <c r="K44" s="255"/>
      <c r="L44" s="35">
        <f>SUM(L16:L43)</f>
        <v>0</v>
      </c>
      <c r="M44" s="35">
        <f>SUM(M16:M43)</f>
        <v>0</v>
      </c>
      <c r="N44" s="35">
        <f>SUM(N16:N43)</f>
        <v>0</v>
      </c>
      <c r="O44" s="35">
        <f>SUM(O16:O43)</f>
        <v>0</v>
      </c>
      <c r="P44" s="35">
        <f>SUM(P16:P43)</f>
        <v>0</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150" t="s">
        <v>779</v>
      </c>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2.75" customHeight="1">
      <c r="A47" s="150" t="s">
        <v>780</v>
      </c>
      <c r="B47" s="33"/>
      <c r="C47" s="33"/>
      <c r="D47" s="33"/>
      <c r="E47" s="33"/>
      <c r="F47" s="33"/>
      <c r="G47" s="33"/>
      <c r="H47" s="33"/>
      <c r="I47" s="33"/>
      <c r="J47" s="33"/>
      <c r="K47" s="33"/>
      <c r="L47" s="34"/>
      <c r="M47" s="34"/>
      <c r="N47" s="34"/>
      <c r="O47" s="34"/>
      <c r="P47" s="34"/>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row>
    <row r="48" spans="1:227" ht="12.75" customHeight="1">
      <c r="A48" s="150" t="s">
        <v>781</v>
      </c>
      <c r="B48" s="33"/>
      <c r="C48" s="33"/>
      <c r="D48" s="33"/>
      <c r="E48" s="33"/>
      <c r="F48" s="33"/>
      <c r="G48" s="33"/>
      <c r="H48" s="33"/>
      <c r="I48" s="33"/>
      <c r="J48" s="33"/>
      <c r="K48" s="33"/>
      <c r="L48" s="34"/>
      <c r="M48" s="34"/>
      <c r="N48" s="34"/>
      <c r="O48" s="34"/>
      <c r="P48" s="34"/>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row>
    <row r="49" spans="1:227" ht="12.75" customHeight="1">
      <c r="A49" s="150" t="s">
        <v>782</v>
      </c>
      <c r="B49" s="33"/>
      <c r="C49" s="33"/>
      <c r="D49" s="33"/>
      <c r="E49" s="33"/>
      <c r="F49" s="33"/>
      <c r="G49" s="33"/>
      <c r="H49" s="33"/>
      <c r="I49" s="33"/>
      <c r="J49" s="33"/>
      <c r="K49" s="33"/>
      <c r="L49" s="34"/>
      <c r="M49" s="34"/>
      <c r="N49" s="34"/>
      <c r="O49" s="34"/>
      <c r="P49" s="34"/>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row>
    <row r="50" spans="1:227" ht="12.75" customHeight="1">
      <c r="A50" s="150" t="s">
        <v>783</v>
      </c>
      <c r="B50" s="33"/>
      <c r="C50" s="33"/>
      <c r="D50" s="33"/>
      <c r="E50" s="33"/>
      <c r="F50" s="33"/>
      <c r="G50" s="33"/>
      <c r="H50" s="33"/>
      <c r="I50" s="33"/>
      <c r="J50" s="33"/>
      <c r="K50" s="33"/>
      <c r="L50" s="34"/>
      <c r="M50" s="34"/>
      <c r="N50" s="34"/>
      <c r="O50" s="34"/>
      <c r="P50" s="34"/>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row>
    <row r="51" spans="1:227" ht="12.75" customHeight="1">
      <c r="A51" s="150" t="s">
        <v>784</v>
      </c>
      <c r="B51" s="33"/>
      <c r="C51" s="33"/>
      <c r="D51" s="33"/>
      <c r="E51" s="33"/>
      <c r="F51" s="33"/>
      <c r="G51" s="33"/>
      <c r="H51" s="33"/>
      <c r="I51" s="33"/>
      <c r="J51" s="33"/>
      <c r="K51" s="33"/>
      <c r="L51" s="34"/>
      <c r="M51" s="34"/>
      <c r="N51" s="34"/>
      <c r="O51" s="34"/>
      <c r="P51" s="34"/>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150" t="s">
        <v>785</v>
      </c>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33"/>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3.5">
      <c r="C54" s="44" t="s">
        <v>5</v>
      </c>
      <c r="D54" s="251" t="str">
        <f>IF(KOPTĀME!B23=0,"",KOPTĀME!B23)</f>
        <v/>
      </c>
      <c r="E54" s="251"/>
      <c r="F54" s="251"/>
      <c r="G54" s="251"/>
      <c r="H54" s="251"/>
      <c r="I54" s="251"/>
      <c r="J54" s="251"/>
      <c r="K54" s="251"/>
      <c r="L54" s="251"/>
      <c r="M54" s="251"/>
      <c r="N54" s="251"/>
      <c r="O54" s="251"/>
      <c r="P54" s="251"/>
    </row>
    <row r="55" spans="1:227" ht="10.5" customHeight="1">
      <c r="C55" s="45"/>
      <c r="D55" s="210" t="s">
        <v>6</v>
      </c>
      <c r="E55" s="210"/>
      <c r="F55" s="210"/>
      <c r="G55" s="210"/>
      <c r="H55" s="210"/>
      <c r="I55" s="210"/>
      <c r="J55" s="210"/>
      <c r="K55" s="210"/>
      <c r="L55" s="210"/>
      <c r="M55" s="210"/>
      <c r="N55" s="210"/>
      <c r="O55" s="210"/>
      <c r="P55" s="210"/>
    </row>
    <row r="56" spans="1:227" ht="10.5" customHeight="1">
      <c r="C56" s="45"/>
      <c r="D56" s="99"/>
      <c r="E56" s="99"/>
      <c r="F56" s="99"/>
      <c r="G56" s="99"/>
      <c r="H56" s="99"/>
      <c r="I56" s="99"/>
      <c r="J56" s="99"/>
      <c r="K56" s="99"/>
      <c r="L56" s="99"/>
      <c r="M56" s="99"/>
      <c r="N56" s="99"/>
      <c r="O56" s="99"/>
      <c r="P56" s="99"/>
    </row>
    <row r="57" spans="1:227" ht="15">
      <c r="C57" s="66" t="s">
        <v>36</v>
      </c>
      <c r="D57" s="253" t="str">
        <f>IF(KOPTĀME!B28=0,"",KOPTĀME!B28)</f>
        <v/>
      </c>
      <c r="E57" s="253"/>
      <c r="F57" s="253"/>
      <c r="G57" s="100"/>
      <c r="H57" s="100"/>
      <c r="I57" s="100"/>
      <c r="J57" s="100"/>
      <c r="K57" s="100"/>
      <c r="L57" s="100"/>
      <c r="M57" s="101"/>
      <c r="N57" s="102"/>
    </row>
    <row r="58" spans="1:227" ht="14.25">
      <c r="C58" s="49"/>
      <c r="D58" s="50"/>
      <c r="E58" s="49"/>
      <c r="F58" s="39"/>
      <c r="G58" s="103"/>
      <c r="H58" s="103"/>
      <c r="I58" s="103"/>
      <c r="J58" s="103"/>
      <c r="K58" s="103"/>
      <c r="L58" s="103"/>
      <c r="M58" s="103"/>
      <c r="N58" s="104"/>
    </row>
    <row r="59" spans="1:227" ht="13.5">
      <c r="C59" s="44" t="s">
        <v>11</v>
      </c>
      <c r="D59" s="251" t="str">
        <f>IF(Kopsav.!C45=0,"",Kopsav.!C45)</f>
        <v/>
      </c>
      <c r="E59" s="251"/>
      <c r="F59" s="251"/>
      <c r="G59" s="251"/>
      <c r="H59" s="251"/>
      <c r="I59" s="251"/>
      <c r="J59" s="251"/>
      <c r="K59" s="251"/>
      <c r="L59" s="251"/>
      <c r="M59" s="251"/>
      <c r="N59" s="251"/>
      <c r="O59" s="251"/>
      <c r="P59" s="251"/>
    </row>
    <row r="60" spans="1:227">
      <c r="C60" s="45"/>
      <c r="D60" s="210" t="s">
        <v>6</v>
      </c>
      <c r="E60" s="210"/>
      <c r="F60" s="210"/>
      <c r="G60" s="210"/>
      <c r="H60" s="210"/>
      <c r="I60" s="210"/>
      <c r="J60" s="210"/>
      <c r="K60" s="210"/>
      <c r="L60" s="210"/>
      <c r="M60" s="210"/>
      <c r="N60" s="210"/>
      <c r="O60" s="210"/>
      <c r="P60" s="210"/>
    </row>
    <row r="61" spans="1:227" ht="9" customHeight="1">
      <c r="C61" s="45"/>
      <c r="D61" s="211"/>
      <c r="E61" s="211"/>
      <c r="F61" s="211"/>
    </row>
    <row r="62" spans="1:227" ht="13.5">
      <c r="C62" s="48" t="s">
        <v>7</v>
      </c>
      <c r="D62" s="67" t="str">
        <f>IF(KOPTĀME!B26=0,"",KOPTĀME!B26)</f>
        <v/>
      </c>
      <c r="E62" s="67"/>
      <c r="F62" s="45"/>
    </row>
  </sheetData>
  <sheetProtection algorithmName="SHA-512" hashValue="oP1OSrb586JtMWPhBfvz5Ivt0GyztQJ6BhEyFG9+NWEf0U8Jynk/AU6K1vmyRcKciCmYW5Kk2jueDT3yOGg0Pw==" saltValue="bpOHMb7EQI3RE4/I7J8zuQ==" spinCount="100000" sheet="1" formatCells="0" formatColumns="0" formatRows="0" insertColumns="0" insertRows="0" insertHyperlinks="0" deleteColumns="0" deleteRows="0" sort="0" autoFilter="0" pivotTables="0"/>
  <autoFilter ref="A15:HS44" xr:uid="{00000000-0009-0000-0000-000002000000}"/>
  <mergeCells count="17">
    <mergeCell ref="D61:F61"/>
    <mergeCell ref="A44:K44"/>
    <mergeCell ref="D54:P54"/>
    <mergeCell ref="D55:P55"/>
    <mergeCell ref="D57:F57"/>
    <mergeCell ref="D59:P59"/>
    <mergeCell ref="D60:P60"/>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33612-F0E5-4FA1-BA8A-2AA12C350D55}">
  <sheetPr>
    <pageSetUpPr fitToPage="1"/>
  </sheetPr>
  <dimension ref="A1:HS36"/>
  <sheetViews>
    <sheetView showGridLines="0" view="pageBreakPreview" zoomScaleNormal="100" zoomScaleSheetLayoutView="100" workbookViewId="0">
      <selection activeCell="C16" sqref="C16"/>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277</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278</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P18</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279</v>
      </c>
      <c r="D16" s="123" t="s">
        <v>62</v>
      </c>
      <c r="E16" s="123">
        <v>2</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9" thickBot="1">
      <c r="A17" s="120">
        <v>2</v>
      </c>
      <c r="B17" s="121"/>
      <c r="C17" s="122" t="s">
        <v>280</v>
      </c>
      <c r="D17" s="123" t="s">
        <v>62</v>
      </c>
      <c r="E17" s="123">
        <v>3</v>
      </c>
      <c r="F17" s="16"/>
      <c r="G17" s="16"/>
      <c r="H17" s="16">
        <f t="shared" ref="H17" si="0">ROUND(F17*G17,2)</f>
        <v>0</v>
      </c>
      <c r="I17" s="16"/>
      <c r="J17" s="16"/>
      <c r="K17" s="17">
        <f t="shared" ref="K17" si="1">H17+I17+J17</f>
        <v>0</v>
      </c>
      <c r="L17" s="17">
        <f t="shared" ref="L17" si="2">ROUND(E17*F17,2)</f>
        <v>0</v>
      </c>
      <c r="M17" s="17">
        <f t="shared" ref="M17" si="3">ROUND(E17*H17,2)</f>
        <v>0</v>
      </c>
      <c r="N17" s="17">
        <f t="shared" ref="N17" si="4">ROUND(E17*I17,2)</f>
        <v>0</v>
      </c>
      <c r="O17" s="17">
        <f t="shared" ref="O17" si="5">ROUND(E17*J17,2)</f>
        <v>0</v>
      </c>
      <c r="P17" s="17">
        <f t="shared" ref="P17" si="6">M17+N17+O17</f>
        <v>0</v>
      </c>
    </row>
    <row r="18" spans="1:227" ht="30" customHeight="1" thickBot="1">
      <c r="A18" s="254" t="s">
        <v>49</v>
      </c>
      <c r="B18" s="255"/>
      <c r="C18" s="255"/>
      <c r="D18" s="255"/>
      <c r="E18" s="255"/>
      <c r="F18" s="255"/>
      <c r="G18" s="255"/>
      <c r="H18" s="255"/>
      <c r="I18" s="255"/>
      <c r="J18" s="255"/>
      <c r="K18" s="255"/>
      <c r="L18" s="35">
        <f>SUM(L16:L17)</f>
        <v>0</v>
      </c>
      <c r="M18" s="35">
        <f>SUM(M16:M17)</f>
        <v>0</v>
      </c>
      <c r="N18" s="35">
        <f>SUM(N16:N17)</f>
        <v>0</v>
      </c>
      <c r="O18" s="35">
        <f>SUM(O16:O17)</f>
        <v>0</v>
      </c>
      <c r="P18" s="35">
        <f>SUM(P16:P17)</f>
        <v>0</v>
      </c>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row>
    <row r="19" spans="1:227" ht="12.75" customHeight="1">
      <c r="A19" s="33"/>
      <c r="B19" s="33"/>
      <c r="C19" s="33"/>
      <c r="D19" s="33"/>
      <c r="E19" s="33"/>
      <c r="F19" s="33"/>
      <c r="G19" s="33"/>
      <c r="H19" s="33"/>
      <c r="I19" s="33"/>
      <c r="J19" s="33"/>
      <c r="K19" s="33"/>
      <c r="L19" s="34"/>
      <c r="M19" s="34"/>
      <c r="N19" s="34"/>
      <c r="O19" s="34"/>
      <c r="P19" s="34"/>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row>
    <row r="20" spans="1:227" ht="12.75" customHeight="1">
      <c r="A20" s="150" t="s">
        <v>779</v>
      </c>
      <c r="B20" s="33"/>
      <c r="C20" s="33"/>
      <c r="D20" s="33"/>
      <c r="E20" s="33"/>
      <c r="F20" s="33"/>
      <c r="G20" s="33"/>
      <c r="H20" s="33"/>
      <c r="I20" s="33"/>
      <c r="J20" s="33"/>
      <c r="K20" s="33"/>
      <c r="L20" s="34"/>
      <c r="M20" s="34"/>
      <c r="N20" s="34"/>
      <c r="O20" s="34"/>
      <c r="P20" s="34"/>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row>
    <row r="21" spans="1:227" ht="12.75" customHeight="1">
      <c r="A21" s="150" t="s">
        <v>780</v>
      </c>
      <c r="B21" s="33"/>
      <c r="C21" s="33"/>
      <c r="D21" s="33"/>
      <c r="E21" s="33"/>
      <c r="F21" s="33"/>
      <c r="G21" s="33"/>
      <c r="H21" s="33"/>
      <c r="I21" s="33"/>
      <c r="J21" s="33"/>
      <c r="K21" s="33"/>
      <c r="L21" s="34"/>
      <c r="M21" s="34"/>
      <c r="N21" s="34"/>
      <c r="O21" s="34"/>
      <c r="P21" s="34"/>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row>
    <row r="22" spans="1:227" ht="12.75" customHeight="1">
      <c r="A22" s="150" t="s">
        <v>781</v>
      </c>
      <c r="B22" s="33"/>
      <c r="C22" s="33"/>
      <c r="D22" s="33"/>
      <c r="E22" s="33"/>
      <c r="F22" s="33"/>
      <c r="G22" s="33"/>
      <c r="H22" s="33"/>
      <c r="I22" s="33"/>
      <c r="J22" s="33"/>
      <c r="K22" s="33"/>
      <c r="L22" s="34"/>
      <c r="M22" s="34"/>
      <c r="N22" s="34"/>
      <c r="O22" s="34"/>
      <c r="P22" s="34"/>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row>
    <row r="23" spans="1:227" ht="12.75" customHeight="1">
      <c r="A23" s="150" t="s">
        <v>782</v>
      </c>
      <c r="B23" s="33"/>
      <c r="C23" s="33"/>
      <c r="D23" s="33"/>
      <c r="E23" s="33"/>
      <c r="F23" s="33"/>
      <c r="G23" s="33"/>
      <c r="H23" s="33"/>
      <c r="I23" s="33"/>
      <c r="J23" s="33"/>
      <c r="K23" s="33"/>
      <c r="L23" s="34"/>
      <c r="M23" s="34"/>
      <c r="N23" s="34"/>
      <c r="O23" s="34"/>
      <c r="P23" s="34"/>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row>
    <row r="24" spans="1:227" ht="12.75" customHeight="1">
      <c r="A24" s="150" t="s">
        <v>783</v>
      </c>
      <c r="B24" s="33"/>
      <c r="C24" s="33"/>
      <c r="D24" s="33"/>
      <c r="E24" s="33"/>
      <c r="F24" s="33"/>
      <c r="G24" s="33"/>
      <c r="H24" s="33"/>
      <c r="I24" s="33"/>
      <c r="J24" s="33"/>
      <c r="K24" s="33"/>
      <c r="L24" s="34"/>
      <c r="M24" s="34"/>
      <c r="N24" s="34"/>
      <c r="O24" s="34"/>
      <c r="P24" s="34"/>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row>
    <row r="25" spans="1:227" ht="12.75" customHeight="1">
      <c r="A25" s="150" t="s">
        <v>784</v>
      </c>
      <c r="B25" s="33"/>
      <c r="C25" s="33"/>
      <c r="D25" s="33"/>
      <c r="E25" s="33"/>
      <c r="F25" s="33"/>
      <c r="G25" s="33"/>
      <c r="H25" s="33"/>
      <c r="I25" s="33"/>
      <c r="J25" s="33"/>
      <c r="K25" s="33"/>
      <c r="L25" s="34"/>
      <c r="M25" s="34"/>
      <c r="N25" s="34"/>
      <c r="O25" s="34"/>
      <c r="P25" s="34"/>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row>
    <row r="26" spans="1:227" ht="12.75" customHeight="1">
      <c r="A26" s="150" t="s">
        <v>785</v>
      </c>
      <c r="B26" s="33"/>
      <c r="C26" s="33"/>
      <c r="D26" s="33"/>
      <c r="E26" s="33"/>
      <c r="F26" s="33"/>
      <c r="G26" s="33"/>
      <c r="H26" s="33"/>
      <c r="I26" s="33"/>
      <c r="J26" s="33"/>
      <c r="K26" s="33"/>
      <c r="L26" s="34"/>
      <c r="M26" s="34"/>
      <c r="N26" s="34"/>
      <c r="O26" s="34"/>
      <c r="P26" s="34"/>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row>
    <row r="27" spans="1:227" ht="12.75" customHeight="1">
      <c r="A27" s="33"/>
      <c r="B27" s="33"/>
      <c r="C27" s="33"/>
      <c r="D27" s="33"/>
      <c r="E27" s="33"/>
      <c r="F27" s="33"/>
      <c r="G27" s="33"/>
      <c r="H27" s="33"/>
      <c r="I27" s="33"/>
      <c r="J27" s="33"/>
      <c r="K27" s="33"/>
      <c r="L27" s="34"/>
      <c r="M27" s="34"/>
      <c r="N27" s="34"/>
      <c r="O27" s="34"/>
      <c r="P27" s="34"/>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3.5">
      <c r="C28" s="44" t="s">
        <v>5</v>
      </c>
      <c r="D28" s="251" t="str">
        <f>IF(KOPTĀME!B23=0,"",KOPTĀME!B23)</f>
        <v/>
      </c>
      <c r="E28" s="251"/>
      <c r="F28" s="251"/>
      <c r="G28" s="251"/>
      <c r="H28" s="251"/>
      <c r="I28" s="251"/>
      <c r="J28" s="251"/>
      <c r="K28" s="251"/>
      <c r="L28" s="251"/>
      <c r="M28" s="251"/>
      <c r="N28" s="251"/>
      <c r="O28" s="251"/>
      <c r="P28" s="251"/>
    </row>
    <row r="29" spans="1:227" ht="10.5" customHeight="1">
      <c r="C29" s="45"/>
      <c r="D29" s="210" t="s">
        <v>6</v>
      </c>
      <c r="E29" s="210"/>
      <c r="F29" s="210"/>
      <c r="G29" s="210"/>
      <c r="H29" s="210"/>
      <c r="I29" s="210"/>
      <c r="J29" s="210"/>
      <c r="K29" s="210"/>
      <c r="L29" s="210"/>
      <c r="M29" s="210"/>
      <c r="N29" s="210"/>
      <c r="O29" s="210"/>
      <c r="P29" s="210"/>
    </row>
    <row r="30" spans="1:227" ht="10.5" customHeight="1">
      <c r="C30" s="45"/>
      <c r="D30" s="99"/>
      <c r="E30" s="99"/>
      <c r="F30" s="99"/>
      <c r="G30" s="99"/>
      <c r="H30" s="99"/>
      <c r="I30" s="99"/>
      <c r="J30" s="99"/>
      <c r="K30" s="99"/>
      <c r="L30" s="99"/>
      <c r="M30" s="99"/>
      <c r="N30" s="99"/>
      <c r="O30" s="99"/>
      <c r="P30" s="99"/>
    </row>
    <row r="31" spans="1:227" ht="15">
      <c r="C31" s="66" t="s">
        <v>36</v>
      </c>
      <c r="D31" s="253" t="str">
        <f>IF(KOPTĀME!B28=0,"",KOPTĀME!B28)</f>
        <v/>
      </c>
      <c r="E31" s="253"/>
      <c r="F31" s="253"/>
      <c r="G31" s="100"/>
      <c r="H31" s="100"/>
      <c r="I31" s="100"/>
      <c r="J31" s="100"/>
      <c r="K31" s="100"/>
      <c r="L31" s="100"/>
      <c r="M31" s="101"/>
      <c r="N31" s="102"/>
    </row>
    <row r="32" spans="1:227" ht="14.25">
      <c r="C32" s="49"/>
      <c r="D32" s="50"/>
      <c r="E32" s="49"/>
      <c r="F32" s="39"/>
      <c r="G32" s="103"/>
      <c r="H32" s="103"/>
      <c r="I32" s="103"/>
      <c r="J32" s="103"/>
      <c r="K32" s="103"/>
      <c r="L32" s="103"/>
      <c r="M32" s="103"/>
      <c r="N32" s="104"/>
    </row>
    <row r="33" spans="3:16" ht="13.5">
      <c r="C33" s="44" t="s">
        <v>11</v>
      </c>
      <c r="D33" s="251" t="str">
        <f>IF(Kopsav.!C45=0,"",Kopsav.!C45)</f>
        <v/>
      </c>
      <c r="E33" s="251"/>
      <c r="F33" s="251"/>
      <c r="G33" s="251"/>
      <c r="H33" s="251"/>
      <c r="I33" s="251"/>
      <c r="J33" s="251"/>
      <c r="K33" s="251"/>
      <c r="L33" s="251"/>
      <c r="M33" s="251"/>
      <c r="N33" s="251"/>
      <c r="O33" s="251"/>
      <c r="P33" s="251"/>
    </row>
    <row r="34" spans="3:16">
      <c r="C34" s="45"/>
      <c r="D34" s="210" t="s">
        <v>6</v>
      </c>
      <c r="E34" s="210"/>
      <c r="F34" s="210"/>
      <c r="G34" s="210"/>
      <c r="H34" s="210"/>
      <c r="I34" s="210"/>
      <c r="J34" s="210"/>
      <c r="K34" s="210"/>
      <c r="L34" s="210"/>
      <c r="M34" s="210"/>
      <c r="N34" s="210"/>
      <c r="O34" s="210"/>
      <c r="P34" s="210"/>
    </row>
    <row r="35" spans="3:16" ht="9" customHeight="1">
      <c r="C35" s="45"/>
      <c r="D35" s="211"/>
      <c r="E35" s="211"/>
      <c r="F35" s="211"/>
    </row>
    <row r="36" spans="3:16" ht="13.5">
      <c r="C36" s="48" t="s">
        <v>7</v>
      </c>
      <c r="D36" s="67" t="str">
        <f>IF(KOPTĀME!B26=0,"",KOPTĀME!B26)</f>
        <v/>
      </c>
      <c r="E36" s="67"/>
      <c r="F36" s="45"/>
    </row>
  </sheetData>
  <sheetProtection algorithmName="SHA-512" hashValue="stAGMjLFJMvgJevLlBJxFZajOaIO2IoVXaQEoc8P6z1tPyo2HaD1LamwOmtGeGa55y9lq7XonfZreXXhSOwZoA==" saltValue="oww7dXTKaFmG5CZSMfv/8w==" spinCount="100000" sheet="1" formatCells="0" formatColumns="0" formatRows="0" insertColumns="0" insertRows="0" insertHyperlinks="0" deleteColumns="0" deleteRows="0" sort="0" autoFilter="0" pivotTables="0"/>
  <autoFilter ref="A15:HS18" xr:uid="{00000000-0009-0000-0000-000002000000}"/>
  <mergeCells count="17">
    <mergeCell ref="D35:F35"/>
    <mergeCell ref="A18:K18"/>
    <mergeCell ref="D28:P28"/>
    <mergeCell ref="D29:P29"/>
    <mergeCell ref="D31:F31"/>
    <mergeCell ref="D33:P33"/>
    <mergeCell ref="D34:P34"/>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6ACA7-7F6B-40C8-BB51-8EA148318072}">
  <sheetPr>
    <pageSetUpPr fitToPage="1"/>
  </sheetPr>
  <dimension ref="A1:HS45"/>
  <sheetViews>
    <sheetView showGridLines="0" view="pageBreakPreview" topLeftCell="A11" zoomScaleNormal="100" zoomScaleSheetLayoutView="100" workbookViewId="0">
      <selection activeCell="I21" sqref="I21"/>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283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282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P27</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284</v>
      </c>
      <c r="D16" s="123" t="s">
        <v>68</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8.25">
      <c r="A17" s="120">
        <v>2</v>
      </c>
      <c r="B17" s="121"/>
      <c r="C17" s="122" t="s">
        <v>285</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ht="38.25">
      <c r="A18" s="120">
        <v>3</v>
      </c>
      <c r="B18" s="121"/>
      <c r="C18" s="122" t="s">
        <v>286</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38.25">
      <c r="A19" s="153">
        <v>4</v>
      </c>
      <c r="B19" s="154"/>
      <c r="C19" s="155" t="s">
        <v>287</v>
      </c>
      <c r="D19" s="156" t="s">
        <v>68</v>
      </c>
      <c r="E19" s="156">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ht="38.25">
      <c r="A20" s="120">
        <v>5</v>
      </c>
      <c r="B20" s="121"/>
      <c r="C20" s="122" t="s">
        <v>288</v>
      </c>
      <c r="D20" s="123" t="s">
        <v>68</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38.25">
      <c r="A21" s="120">
        <v>6</v>
      </c>
      <c r="B21" s="121"/>
      <c r="C21" s="122" t="s">
        <v>289</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38.25">
      <c r="A22" s="120">
        <v>7</v>
      </c>
      <c r="B22" s="121"/>
      <c r="C22" s="122" t="s">
        <v>290</v>
      </c>
      <c r="D22" s="123" t="s">
        <v>68</v>
      </c>
      <c r="E22" s="123">
        <v>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38.25">
      <c r="A23" s="120">
        <v>8</v>
      </c>
      <c r="B23" s="121"/>
      <c r="C23" s="122" t="s">
        <v>291</v>
      </c>
      <c r="D23" s="123" t="s">
        <v>68</v>
      </c>
      <c r="E23" s="123">
        <v>1</v>
      </c>
      <c r="F23" s="16"/>
      <c r="G23" s="16"/>
      <c r="H23" s="16">
        <f t="shared" ref="H23:H25" si="7">ROUND(F23*G23,2)</f>
        <v>0</v>
      </c>
      <c r="I23" s="16"/>
      <c r="J23" s="16"/>
      <c r="K23" s="17">
        <f t="shared" ref="K23:K25" si="8">H23+I23+J23</f>
        <v>0</v>
      </c>
      <c r="L23" s="17">
        <f t="shared" ref="L23:L25" si="9">ROUND(E23*F23,2)</f>
        <v>0</v>
      </c>
      <c r="M23" s="17">
        <f t="shared" ref="M23:M25" si="10">ROUND(E23*H23,2)</f>
        <v>0</v>
      </c>
      <c r="N23" s="17">
        <f t="shared" ref="N23:N25" si="11">ROUND(E23*I23,2)</f>
        <v>0</v>
      </c>
      <c r="O23" s="17">
        <f t="shared" ref="O23:O25" si="12">ROUND(E23*J23,2)</f>
        <v>0</v>
      </c>
      <c r="P23" s="17">
        <f t="shared" ref="P23:P25" si="13">M23+N23+O23</f>
        <v>0</v>
      </c>
    </row>
    <row r="24" spans="1:227" ht="38.25">
      <c r="A24" s="120">
        <v>9</v>
      </c>
      <c r="B24" s="121"/>
      <c r="C24" s="122" t="s">
        <v>292</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5.5">
      <c r="A25" s="157">
        <v>10</v>
      </c>
      <c r="B25" s="158"/>
      <c r="C25" s="159" t="s">
        <v>799</v>
      </c>
      <c r="D25" s="160" t="s">
        <v>68</v>
      </c>
      <c r="E25" s="160">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26.25" thickBot="1">
      <c r="A26" s="157">
        <v>11</v>
      </c>
      <c r="B26" s="158"/>
      <c r="C26" s="159" t="s">
        <v>789</v>
      </c>
      <c r="D26" s="160" t="s">
        <v>68</v>
      </c>
      <c r="E26" s="160">
        <v>2</v>
      </c>
      <c r="F26" s="16"/>
      <c r="G26" s="16"/>
      <c r="H26" s="16">
        <f t="shared" ref="H26" si="14">ROUND(F26*G26,2)</f>
        <v>0</v>
      </c>
      <c r="I26" s="16"/>
      <c r="J26" s="16"/>
      <c r="K26" s="17">
        <f t="shared" ref="K26" si="15">H26+I26+J26</f>
        <v>0</v>
      </c>
      <c r="L26" s="17">
        <f t="shared" ref="L26" si="16">ROUND(E26*F26,2)</f>
        <v>0</v>
      </c>
      <c r="M26" s="17">
        <f t="shared" ref="M26" si="17">ROUND(E26*H26,2)</f>
        <v>0</v>
      </c>
      <c r="N26" s="17">
        <f t="shared" ref="N26" si="18">ROUND(E26*I26,2)</f>
        <v>0</v>
      </c>
      <c r="O26" s="17">
        <f t="shared" ref="O26" si="19">ROUND(E26*J26,2)</f>
        <v>0</v>
      </c>
      <c r="P26" s="17">
        <f t="shared" ref="P26" si="20">M26+N26+O26</f>
        <v>0</v>
      </c>
    </row>
    <row r="27" spans="1:227" ht="30" customHeight="1" thickBot="1">
      <c r="A27" s="254" t="s">
        <v>49</v>
      </c>
      <c r="B27" s="255"/>
      <c r="C27" s="255"/>
      <c r="D27" s="255"/>
      <c r="E27" s="255"/>
      <c r="F27" s="255"/>
      <c r="G27" s="255"/>
      <c r="H27" s="255"/>
      <c r="I27" s="255"/>
      <c r="J27" s="255"/>
      <c r="K27" s="255"/>
      <c r="L27" s="35">
        <f>SUM(L16:L24)</f>
        <v>0</v>
      </c>
      <c r="M27" s="35">
        <f>SUM(M16:M24)</f>
        <v>0</v>
      </c>
      <c r="N27" s="35">
        <f>SUM(N16:N24)</f>
        <v>0</v>
      </c>
      <c r="O27" s="35">
        <f>SUM(O16:O24)</f>
        <v>0</v>
      </c>
      <c r="P27" s="35">
        <f>SUM(P16:P24)</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779</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780</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781</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782</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783</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784</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785</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5">
      <c r="C37" s="44" t="s">
        <v>5</v>
      </c>
      <c r="D37" s="251" t="str">
        <f>IF(KOPTĀME!B23=0,"",KOPTĀME!B23)</f>
        <v/>
      </c>
      <c r="E37" s="251"/>
      <c r="F37" s="251"/>
      <c r="G37" s="251"/>
      <c r="H37" s="251"/>
      <c r="I37" s="251"/>
      <c r="J37" s="251"/>
      <c r="K37" s="251"/>
      <c r="L37" s="251"/>
      <c r="M37" s="251"/>
      <c r="N37" s="251"/>
      <c r="O37" s="251"/>
      <c r="P37" s="251"/>
    </row>
    <row r="38" spans="1:227" ht="10.5" customHeight="1">
      <c r="C38" s="45"/>
      <c r="D38" s="210" t="s">
        <v>6</v>
      </c>
      <c r="E38" s="210"/>
      <c r="F38" s="210"/>
      <c r="G38" s="210"/>
      <c r="H38" s="210"/>
      <c r="I38" s="210"/>
      <c r="J38" s="210"/>
      <c r="K38" s="210"/>
      <c r="L38" s="210"/>
      <c r="M38" s="210"/>
      <c r="N38" s="210"/>
      <c r="O38" s="210"/>
      <c r="P38" s="210"/>
    </row>
    <row r="39" spans="1:227" ht="10.5" customHeight="1">
      <c r="C39" s="45"/>
      <c r="D39" s="99"/>
      <c r="E39" s="99"/>
      <c r="F39" s="99"/>
      <c r="G39" s="99"/>
      <c r="H39" s="99"/>
      <c r="I39" s="99"/>
      <c r="J39" s="99"/>
      <c r="K39" s="99"/>
      <c r="L39" s="99"/>
      <c r="M39" s="99"/>
      <c r="N39" s="99"/>
      <c r="O39" s="99"/>
      <c r="P39" s="99"/>
    </row>
    <row r="40" spans="1:227" ht="15">
      <c r="C40" s="66" t="s">
        <v>36</v>
      </c>
      <c r="D40" s="253" t="str">
        <f>IF(KOPTĀME!B28=0,"",KOPTĀME!B28)</f>
        <v/>
      </c>
      <c r="E40" s="253"/>
      <c r="F40" s="253"/>
      <c r="G40" s="100"/>
      <c r="H40" s="100"/>
      <c r="I40" s="100"/>
      <c r="J40" s="100"/>
      <c r="K40" s="100"/>
      <c r="L40" s="100"/>
      <c r="M40" s="101"/>
      <c r="N40" s="102"/>
    </row>
    <row r="41" spans="1:227" ht="14.25">
      <c r="C41" s="49"/>
      <c r="D41" s="50"/>
      <c r="E41" s="49"/>
      <c r="F41" s="39"/>
      <c r="G41" s="103"/>
      <c r="H41" s="103"/>
      <c r="I41" s="103"/>
      <c r="J41" s="103"/>
      <c r="K41" s="103"/>
      <c r="L41" s="103"/>
      <c r="M41" s="103"/>
      <c r="N41" s="104"/>
    </row>
    <row r="42" spans="1:227" ht="13.5">
      <c r="C42" s="44" t="s">
        <v>11</v>
      </c>
      <c r="D42" s="251" t="str">
        <f>IF(Kopsav.!C45=0,"",Kopsav.!C45)</f>
        <v/>
      </c>
      <c r="E42" s="251"/>
      <c r="F42" s="251"/>
      <c r="G42" s="251"/>
      <c r="H42" s="251"/>
      <c r="I42" s="251"/>
      <c r="J42" s="251"/>
      <c r="K42" s="251"/>
      <c r="L42" s="251"/>
      <c r="M42" s="251"/>
      <c r="N42" s="251"/>
      <c r="O42" s="251"/>
      <c r="P42" s="251"/>
    </row>
    <row r="43" spans="1:227">
      <c r="C43" s="45"/>
      <c r="D43" s="210" t="s">
        <v>6</v>
      </c>
      <c r="E43" s="210"/>
      <c r="F43" s="210"/>
      <c r="G43" s="210"/>
      <c r="H43" s="210"/>
      <c r="I43" s="210"/>
      <c r="J43" s="210"/>
      <c r="K43" s="210"/>
      <c r="L43" s="210"/>
      <c r="M43" s="210"/>
      <c r="N43" s="210"/>
      <c r="O43" s="210"/>
      <c r="P43" s="210"/>
    </row>
    <row r="44" spans="1:227" ht="9" customHeight="1">
      <c r="C44" s="45"/>
      <c r="D44" s="211"/>
      <c r="E44" s="211"/>
      <c r="F44" s="211"/>
    </row>
    <row r="45" spans="1:227" ht="13.5">
      <c r="C45" s="48" t="s">
        <v>7</v>
      </c>
      <c r="D45" s="67" t="str">
        <f>IF(KOPTĀME!B26=0,"",KOPTĀME!B26)</f>
        <v/>
      </c>
      <c r="E45" s="67"/>
      <c r="F45" s="45"/>
    </row>
  </sheetData>
  <sheetProtection algorithmName="SHA-512" hashValue="4Bz78chsHo0/V+KwCO0I6PvbGBTic0wDo0YVSUMU7NzfBX/eZvuluVQ44Mz78Tt5JhY72tPzOE+2dtnnxhoDuA==" saltValue="yD4QhVENEo7RQ9OKQmtcNw==" spinCount="100000" sheet="1" formatCells="0" formatColumns="0" formatRows="0" insertColumns="0" insertRows="0" insertHyperlinks="0" deleteColumns="0" deleteRows="0" sort="0" autoFilter="0" pivotTables="0"/>
  <autoFilter ref="A15:HS27" xr:uid="{00000000-0009-0000-0000-000002000000}"/>
  <mergeCells count="17">
    <mergeCell ref="D44:F44"/>
    <mergeCell ref="A27:K27"/>
    <mergeCell ref="D37:P37"/>
    <mergeCell ref="D38:P38"/>
    <mergeCell ref="D40:F40"/>
    <mergeCell ref="D42:P42"/>
    <mergeCell ref="D43:P43"/>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EFDE7-36A2-4806-A490-EDF67ADDF96D}">
  <sheetPr>
    <pageSetUpPr fitToPage="1"/>
  </sheetPr>
  <dimension ref="A1:HS73"/>
  <sheetViews>
    <sheetView showGridLines="0" view="pageBreakPreview" topLeftCell="A25" zoomScaleNormal="100" zoomScaleSheetLayoutView="100" workbookViewId="0">
      <selection activeCell="L43" sqref="L43"/>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294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293</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P55</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812</v>
      </c>
      <c r="D16" s="127"/>
      <c r="E16" s="127"/>
      <c r="F16" s="128"/>
      <c r="G16" s="128"/>
      <c r="H16" s="128"/>
      <c r="I16" s="128"/>
      <c r="J16" s="128"/>
      <c r="K16" s="128"/>
      <c r="L16" s="128"/>
      <c r="M16" s="128"/>
      <c r="N16" s="128"/>
      <c r="O16" s="128"/>
      <c r="P16" s="128"/>
    </row>
    <row r="17" spans="1:16">
      <c r="A17" s="120" t="s">
        <v>147</v>
      </c>
      <c r="B17" s="121"/>
      <c r="C17" s="183" t="s">
        <v>295</v>
      </c>
      <c r="D17" s="184" t="s">
        <v>53</v>
      </c>
      <c r="E17" s="184">
        <v>21.9</v>
      </c>
      <c r="F17" s="16"/>
      <c r="G17" s="16"/>
      <c r="H17" s="16">
        <f t="shared" ref="H17:H20" si="0">ROUND(F17*G17,2)</f>
        <v>0</v>
      </c>
      <c r="I17" s="16"/>
      <c r="J17" s="16"/>
      <c r="K17" s="17">
        <f t="shared" ref="K17:K20" si="1">H17+I17+J17</f>
        <v>0</v>
      </c>
      <c r="L17" s="17">
        <f t="shared" ref="L17:L20" si="2">ROUND(E17*F17,2)</f>
        <v>0</v>
      </c>
      <c r="M17" s="17">
        <f t="shared" ref="M17:M20" si="3">ROUND(E17*H17,2)</f>
        <v>0</v>
      </c>
      <c r="N17" s="17">
        <f t="shared" ref="N17:N20" si="4">ROUND(E17*I17,2)</f>
        <v>0</v>
      </c>
      <c r="O17" s="17">
        <f t="shared" ref="O17:O20" si="5">ROUND(E17*J17,2)</f>
        <v>0</v>
      </c>
      <c r="P17" s="17">
        <f t="shared" ref="P17:P20" si="6">M17+N17+O17</f>
        <v>0</v>
      </c>
    </row>
    <row r="18" spans="1:16">
      <c r="A18" s="120" t="s">
        <v>148</v>
      </c>
      <c r="B18" s="121"/>
      <c r="C18" s="183" t="s">
        <v>296</v>
      </c>
      <c r="D18" s="184" t="s">
        <v>53</v>
      </c>
      <c r="E18" s="184">
        <v>21.9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83" t="s">
        <v>297</v>
      </c>
      <c r="D19" s="184" t="s">
        <v>53</v>
      </c>
      <c r="E19" s="184">
        <v>21.9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83" t="s">
        <v>298</v>
      </c>
      <c r="D20" s="184" t="s">
        <v>53</v>
      </c>
      <c r="E20" s="184">
        <v>7.1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83" t="s">
        <v>813</v>
      </c>
      <c r="D21" s="184" t="s">
        <v>53</v>
      </c>
      <c r="E21" s="184">
        <v>2.5</v>
      </c>
      <c r="F21" s="16"/>
      <c r="G21" s="16"/>
      <c r="H21" s="16">
        <f t="shared" ref="H21" si="7">ROUND(F21*G21,2)</f>
        <v>0</v>
      </c>
      <c r="I21" s="16"/>
      <c r="J21" s="16"/>
      <c r="K21" s="17">
        <f t="shared" ref="K21" si="8">H21+I21+J21</f>
        <v>0</v>
      </c>
      <c r="L21" s="17">
        <f t="shared" ref="L21" si="9">ROUND(E21*F21,2)</f>
        <v>0</v>
      </c>
      <c r="M21" s="17">
        <f t="shared" ref="M21" si="10">ROUND(E21*H21,2)</f>
        <v>0</v>
      </c>
      <c r="N21" s="17">
        <f t="shared" ref="N21" si="11">ROUND(E21*I21,2)</f>
        <v>0</v>
      </c>
      <c r="O21" s="17">
        <f t="shared" ref="O21" si="12">ROUND(E21*J21,2)</f>
        <v>0</v>
      </c>
      <c r="P21" s="17">
        <f t="shared" ref="P21" si="13">M21+N21+O21</f>
        <v>0</v>
      </c>
    </row>
    <row r="22" spans="1:16">
      <c r="A22" s="164">
        <v>2</v>
      </c>
      <c r="B22" s="165"/>
      <c r="C22" s="166" t="s">
        <v>299</v>
      </c>
      <c r="D22" s="167"/>
      <c r="E22" s="167"/>
      <c r="F22" s="128"/>
      <c r="G22" s="128"/>
      <c r="H22" s="128"/>
      <c r="I22" s="128"/>
      <c r="J22" s="128"/>
      <c r="K22" s="128"/>
      <c r="L22" s="128"/>
      <c r="M22" s="128"/>
      <c r="N22" s="128"/>
      <c r="O22" s="128"/>
      <c r="P22" s="128"/>
    </row>
    <row r="23" spans="1:16">
      <c r="A23" s="176" t="s">
        <v>155</v>
      </c>
      <c r="B23" s="177"/>
      <c r="C23" s="178" t="s">
        <v>295</v>
      </c>
      <c r="D23" s="179" t="s">
        <v>53</v>
      </c>
      <c r="E23" s="179">
        <v>14.8</v>
      </c>
      <c r="F23" s="16"/>
      <c r="G23" s="16"/>
      <c r="H23" s="16">
        <f>ROUND(F23*G23,2)</f>
        <v>0</v>
      </c>
      <c r="I23" s="16"/>
      <c r="J23" s="16"/>
      <c r="K23" s="17">
        <f>H23+I23+J23</f>
        <v>0</v>
      </c>
      <c r="L23" s="17">
        <f>ROUND(E23*F23,2)</f>
        <v>0</v>
      </c>
      <c r="M23" s="17">
        <f>ROUND(E23*H23,2)</f>
        <v>0</v>
      </c>
      <c r="N23" s="17">
        <f>ROUND(E23*I23,2)</f>
        <v>0</v>
      </c>
      <c r="O23" s="17">
        <f>ROUND(E23*J23,2)</f>
        <v>0</v>
      </c>
      <c r="P23" s="17">
        <f>M23+N23+O23</f>
        <v>0</v>
      </c>
    </row>
    <row r="24" spans="1:16">
      <c r="A24" s="176" t="s">
        <v>156</v>
      </c>
      <c r="B24" s="177"/>
      <c r="C24" s="178" t="s">
        <v>296</v>
      </c>
      <c r="D24" s="179" t="s">
        <v>53</v>
      </c>
      <c r="E24" s="179">
        <v>14.8</v>
      </c>
      <c r="F24" s="16"/>
      <c r="G24" s="16"/>
      <c r="H24" s="16">
        <f t="shared" ref="H24:H27" si="14">ROUND(F24*G24,2)</f>
        <v>0</v>
      </c>
      <c r="I24" s="16"/>
      <c r="J24" s="16"/>
      <c r="K24" s="17">
        <f t="shared" ref="K24:K27" si="15">H24+I24+J24</f>
        <v>0</v>
      </c>
      <c r="L24" s="17">
        <f t="shared" ref="L24:L27" si="16">ROUND(E24*F24,2)</f>
        <v>0</v>
      </c>
      <c r="M24" s="17">
        <f t="shared" ref="M24:M27" si="17">ROUND(E24*H24,2)</f>
        <v>0</v>
      </c>
      <c r="N24" s="17">
        <f t="shared" ref="N24:N27" si="18">ROUND(E24*I24,2)</f>
        <v>0</v>
      </c>
      <c r="O24" s="17">
        <f t="shared" ref="O24:O27" si="19">ROUND(E24*J24,2)</f>
        <v>0</v>
      </c>
      <c r="P24" s="17">
        <f t="shared" ref="P24:P27" si="20">M24+N24+O24</f>
        <v>0</v>
      </c>
    </row>
    <row r="25" spans="1:16">
      <c r="A25" s="176" t="s">
        <v>157</v>
      </c>
      <c r="B25" s="177"/>
      <c r="C25" s="178" t="s">
        <v>297</v>
      </c>
      <c r="D25" s="179" t="s">
        <v>53</v>
      </c>
      <c r="E25" s="179">
        <v>14.8</v>
      </c>
      <c r="F25" s="16"/>
      <c r="G25" s="16"/>
      <c r="H25" s="16">
        <f t="shared" si="14"/>
        <v>0</v>
      </c>
      <c r="I25" s="16"/>
      <c r="J25" s="16"/>
      <c r="K25" s="17">
        <f t="shared" si="15"/>
        <v>0</v>
      </c>
      <c r="L25" s="17">
        <f t="shared" si="16"/>
        <v>0</v>
      </c>
      <c r="M25" s="17">
        <f t="shared" si="17"/>
        <v>0</v>
      </c>
      <c r="N25" s="17">
        <f t="shared" si="18"/>
        <v>0</v>
      </c>
      <c r="O25" s="17">
        <f t="shared" si="19"/>
        <v>0</v>
      </c>
      <c r="P25" s="17">
        <f t="shared" si="20"/>
        <v>0</v>
      </c>
    </row>
    <row r="26" spans="1:16">
      <c r="A26" s="129">
        <v>3</v>
      </c>
      <c r="B26" s="130"/>
      <c r="C26" s="131" t="s">
        <v>300</v>
      </c>
      <c r="D26" s="127"/>
      <c r="E26" s="127"/>
      <c r="F26" s="128"/>
      <c r="G26" s="128"/>
      <c r="H26" s="128"/>
      <c r="I26" s="128"/>
      <c r="J26" s="128"/>
      <c r="K26" s="128"/>
      <c r="L26" s="128"/>
      <c r="M26" s="128"/>
      <c r="N26" s="128"/>
      <c r="O26" s="128"/>
      <c r="P26" s="128"/>
    </row>
    <row r="27" spans="1:16">
      <c r="A27" s="120" t="s">
        <v>160</v>
      </c>
      <c r="B27" s="121"/>
      <c r="C27" s="122" t="s">
        <v>301</v>
      </c>
      <c r="D27" s="123" t="s">
        <v>66</v>
      </c>
      <c r="E27" s="132">
        <v>38</v>
      </c>
      <c r="F27" s="16"/>
      <c r="G27" s="16"/>
      <c r="H27" s="16">
        <f t="shared" si="14"/>
        <v>0</v>
      </c>
      <c r="I27" s="16"/>
      <c r="J27" s="16"/>
      <c r="K27" s="17">
        <f t="shared" si="15"/>
        <v>0</v>
      </c>
      <c r="L27" s="17">
        <f t="shared" si="16"/>
        <v>0</v>
      </c>
      <c r="M27" s="17">
        <f t="shared" si="17"/>
        <v>0</v>
      </c>
      <c r="N27" s="17">
        <f t="shared" si="18"/>
        <v>0</v>
      </c>
      <c r="O27" s="17">
        <f t="shared" si="19"/>
        <v>0</v>
      </c>
      <c r="P27" s="17">
        <f t="shared" si="20"/>
        <v>0</v>
      </c>
    </row>
    <row r="28" spans="1:16">
      <c r="A28" s="120" t="s">
        <v>161</v>
      </c>
      <c r="B28" s="121"/>
      <c r="C28" s="122" t="s">
        <v>302</v>
      </c>
      <c r="D28" s="123" t="s">
        <v>52</v>
      </c>
      <c r="E28" s="132">
        <v>41.3</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c r="A29" s="120" t="s">
        <v>162</v>
      </c>
      <c r="B29" s="121"/>
      <c r="C29" s="122" t="s">
        <v>303</v>
      </c>
      <c r="D29" s="123" t="s">
        <v>52</v>
      </c>
      <c r="E29" s="132">
        <v>41.3</v>
      </c>
      <c r="F29" s="16"/>
      <c r="G29" s="16"/>
      <c r="H29" s="16">
        <f t="shared" ref="H29:H33" si="21">ROUND(F29*G29,2)</f>
        <v>0</v>
      </c>
      <c r="I29" s="16"/>
      <c r="J29" s="16"/>
      <c r="K29" s="17">
        <f t="shared" ref="K29:K33" si="22">H29+I29+J29</f>
        <v>0</v>
      </c>
      <c r="L29" s="17">
        <f t="shared" ref="L29:L33" si="23">ROUND(E29*F29,2)</f>
        <v>0</v>
      </c>
      <c r="M29" s="17">
        <f t="shared" ref="M29:M33" si="24">ROUND(E29*H29,2)</f>
        <v>0</v>
      </c>
      <c r="N29" s="17">
        <f t="shared" ref="N29:N33" si="25">ROUND(E29*I29,2)</f>
        <v>0</v>
      </c>
      <c r="O29" s="17">
        <f t="shared" ref="O29:O33" si="26">ROUND(E29*J29,2)</f>
        <v>0</v>
      </c>
      <c r="P29" s="17">
        <f t="shared" ref="P29:P33" si="27">M29+N29+O29</f>
        <v>0</v>
      </c>
    </row>
    <row r="30" spans="1:16" ht="25.5">
      <c r="A30" s="120" t="s">
        <v>163</v>
      </c>
      <c r="B30" s="121"/>
      <c r="C30" s="122" t="s">
        <v>304</v>
      </c>
      <c r="D30" s="123" t="s">
        <v>52</v>
      </c>
      <c r="E30" s="132">
        <v>3.8</v>
      </c>
      <c r="F30" s="16"/>
      <c r="G30" s="16"/>
      <c r="H30" s="16">
        <f t="shared" si="21"/>
        <v>0</v>
      </c>
      <c r="I30" s="16"/>
      <c r="J30" s="16"/>
      <c r="K30" s="17">
        <f t="shared" si="22"/>
        <v>0</v>
      </c>
      <c r="L30" s="17">
        <f t="shared" si="23"/>
        <v>0</v>
      </c>
      <c r="M30" s="17">
        <f t="shared" si="24"/>
        <v>0</v>
      </c>
      <c r="N30" s="17">
        <f t="shared" si="25"/>
        <v>0</v>
      </c>
      <c r="O30" s="17">
        <f t="shared" si="26"/>
        <v>0</v>
      </c>
      <c r="P30" s="17">
        <f t="shared" si="27"/>
        <v>0</v>
      </c>
    </row>
    <row r="31" spans="1:16" ht="25.5">
      <c r="A31" s="120" t="s">
        <v>164</v>
      </c>
      <c r="B31" s="121"/>
      <c r="C31" s="122" t="s">
        <v>305</v>
      </c>
      <c r="D31" s="123" t="s">
        <v>66</v>
      </c>
      <c r="E31" s="132">
        <v>0.9</v>
      </c>
      <c r="F31" s="16"/>
      <c r="G31" s="16"/>
      <c r="H31" s="16">
        <f t="shared" si="21"/>
        <v>0</v>
      </c>
      <c r="I31" s="16"/>
      <c r="J31" s="16"/>
      <c r="K31" s="17">
        <f t="shared" si="22"/>
        <v>0</v>
      </c>
      <c r="L31" s="17">
        <f t="shared" si="23"/>
        <v>0</v>
      </c>
      <c r="M31" s="17">
        <f t="shared" si="24"/>
        <v>0</v>
      </c>
      <c r="N31" s="17">
        <f t="shared" si="25"/>
        <v>0</v>
      </c>
      <c r="O31" s="17">
        <f t="shared" si="26"/>
        <v>0</v>
      </c>
      <c r="P31" s="17">
        <f t="shared" si="27"/>
        <v>0</v>
      </c>
    </row>
    <row r="32" spans="1:16" ht="25.5">
      <c r="A32" s="120" t="s">
        <v>165</v>
      </c>
      <c r="B32" s="121"/>
      <c r="C32" s="122" t="s">
        <v>306</v>
      </c>
      <c r="D32" s="123" t="s">
        <v>66</v>
      </c>
      <c r="E32" s="123">
        <v>0.42499999999999999</v>
      </c>
      <c r="F32" s="16"/>
      <c r="G32" s="16"/>
      <c r="H32" s="16">
        <f t="shared" si="21"/>
        <v>0</v>
      </c>
      <c r="I32" s="16"/>
      <c r="J32" s="16"/>
      <c r="K32" s="17">
        <f t="shared" si="22"/>
        <v>0</v>
      </c>
      <c r="L32" s="17">
        <f t="shared" si="23"/>
        <v>0</v>
      </c>
      <c r="M32" s="17">
        <f t="shared" si="24"/>
        <v>0</v>
      </c>
      <c r="N32" s="17">
        <f t="shared" si="25"/>
        <v>0</v>
      </c>
      <c r="O32" s="17">
        <f t="shared" si="26"/>
        <v>0</v>
      </c>
      <c r="P32" s="17">
        <f t="shared" si="27"/>
        <v>0</v>
      </c>
    </row>
    <row r="33" spans="1:16">
      <c r="A33" s="120" t="s">
        <v>239</v>
      </c>
      <c r="B33" s="121"/>
      <c r="C33" s="122" t="s">
        <v>307</v>
      </c>
      <c r="D33" s="123" t="s">
        <v>52</v>
      </c>
      <c r="E33" s="123">
        <v>8.5</v>
      </c>
      <c r="F33" s="16"/>
      <c r="G33" s="16"/>
      <c r="H33" s="16">
        <f t="shared" si="21"/>
        <v>0</v>
      </c>
      <c r="I33" s="16"/>
      <c r="J33" s="16"/>
      <c r="K33" s="17">
        <f t="shared" si="22"/>
        <v>0</v>
      </c>
      <c r="L33" s="17">
        <f t="shared" si="23"/>
        <v>0</v>
      </c>
      <c r="M33" s="17">
        <f t="shared" si="24"/>
        <v>0</v>
      </c>
      <c r="N33" s="17">
        <f t="shared" si="25"/>
        <v>0</v>
      </c>
      <c r="O33" s="17">
        <f t="shared" si="26"/>
        <v>0</v>
      </c>
      <c r="P33" s="17">
        <f t="shared" si="27"/>
        <v>0</v>
      </c>
    </row>
    <row r="34" spans="1:16">
      <c r="A34" s="120" t="s">
        <v>240</v>
      </c>
      <c r="B34" s="121"/>
      <c r="C34" s="122" t="s">
        <v>308</v>
      </c>
      <c r="D34" s="123" t="s">
        <v>52</v>
      </c>
      <c r="E34" s="123">
        <v>8.5</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16">
      <c r="A35" s="120" t="s">
        <v>241</v>
      </c>
      <c r="B35" s="121"/>
      <c r="C35" s="122" t="s">
        <v>309</v>
      </c>
      <c r="D35" s="123" t="s">
        <v>66</v>
      </c>
      <c r="E35" s="132">
        <v>31</v>
      </c>
      <c r="F35" s="16"/>
      <c r="G35" s="16"/>
      <c r="H35" s="16">
        <f t="shared" ref="H35:H39" si="28">ROUND(F35*G35,2)</f>
        <v>0</v>
      </c>
      <c r="I35" s="16"/>
      <c r="J35" s="16"/>
      <c r="K35" s="17">
        <f t="shared" ref="K35:K39" si="29">H35+I35+J35</f>
        <v>0</v>
      </c>
      <c r="L35" s="17">
        <f t="shared" ref="L35:L39" si="30">ROUND(E35*F35,2)</f>
        <v>0</v>
      </c>
      <c r="M35" s="17">
        <f t="shared" ref="M35:M39" si="31">ROUND(E35*H35,2)</f>
        <v>0</v>
      </c>
      <c r="N35" s="17">
        <f t="shared" ref="N35:N39" si="32">ROUND(E35*I35,2)</f>
        <v>0</v>
      </c>
      <c r="O35" s="17">
        <f t="shared" ref="O35:O39" si="33">ROUND(E35*J35,2)</f>
        <v>0</v>
      </c>
      <c r="P35" s="17">
        <f t="shared" ref="P35:P39" si="34">M35+N35+O35</f>
        <v>0</v>
      </c>
    </row>
    <row r="36" spans="1:16">
      <c r="A36" s="120" t="s">
        <v>324</v>
      </c>
      <c r="B36" s="121"/>
      <c r="C36" s="122" t="s">
        <v>310</v>
      </c>
      <c r="D36" s="123" t="s">
        <v>66</v>
      </c>
      <c r="E36" s="132">
        <v>7</v>
      </c>
      <c r="F36" s="16"/>
      <c r="G36" s="16"/>
      <c r="H36" s="16">
        <f t="shared" si="28"/>
        <v>0</v>
      </c>
      <c r="I36" s="16"/>
      <c r="J36" s="16"/>
      <c r="K36" s="17">
        <f t="shared" si="29"/>
        <v>0</v>
      </c>
      <c r="L36" s="17">
        <f t="shared" si="30"/>
        <v>0</v>
      </c>
      <c r="M36" s="17">
        <f t="shared" si="31"/>
        <v>0</v>
      </c>
      <c r="N36" s="17">
        <f t="shared" si="32"/>
        <v>0</v>
      </c>
      <c r="O36" s="17">
        <f t="shared" si="33"/>
        <v>0</v>
      </c>
      <c r="P36" s="17">
        <f t="shared" si="34"/>
        <v>0</v>
      </c>
    </row>
    <row r="37" spans="1:16" ht="25.5">
      <c r="A37" s="120" t="s">
        <v>814</v>
      </c>
      <c r="B37" s="121"/>
      <c r="C37" s="183" t="s">
        <v>815</v>
      </c>
      <c r="D37" s="184" t="s">
        <v>68</v>
      </c>
      <c r="E37" s="185">
        <v>1</v>
      </c>
      <c r="F37" s="16"/>
      <c r="G37" s="16"/>
      <c r="H37" s="16">
        <f t="shared" ref="H37" si="35">ROUND(F37*G37,2)</f>
        <v>0</v>
      </c>
      <c r="I37" s="16"/>
      <c r="J37" s="16"/>
      <c r="K37" s="17">
        <f t="shared" ref="K37" si="36">H37+I37+J37</f>
        <v>0</v>
      </c>
      <c r="L37" s="17">
        <f t="shared" ref="L37" si="37">ROUND(E37*F37,2)</f>
        <v>0</v>
      </c>
      <c r="M37" s="17">
        <f t="shared" ref="M37" si="38">ROUND(E37*H37,2)</f>
        <v>0</v>
      </c>
      <c r="N37" s="17">
        <f t="shared" ref="N37" si="39">ROUND(E37*I37,2)</f>
        <v>0</v>
      </c>
      <c r="O37" s="17">
        <f t="shared" ref="O37" si="40">ROUND(E37*J37,2)</f>
        <v>0</v>
      </c>
      <c r="P37" s="17">
        <f t="shared" ref="P37" si="41">M37+N37+O37</f>
        <v>0</v>
      </c>
    </row>
    <row r="38" spans="1:16">
      <c r="A38" s="129">
        <v>4</v>
      </c>
      <c r="B38" s="130"/>
      <c r="C38" s="131" t="s">
        <v>311</v>
      </c>
      <c r="D38" s="127"/>
      <c r="E38" s="127"/>
      <c r="F38" s="128"/>
      <c r="G38" s="128"/>
      <c r="H38" s="128"/>
      <c r="I38" s="128"/>
      <c r="J38" s="128"/>
      <c r="K38" s="128"/>
      <c r="L38" s="128"/>
      <c r="M38" s="128"/>
      <c r="N38" s="128"/>
      <c r="O38" s="128"/>
      <c r="P38" s="128"/>
    </row>
    <row r="39" spans="1:16" ht="25.5">
      <c r="A39" s="120" t="s">
        <v>166</v>
      </c>
      <c r="B39" s="121"/>
      <c r="C39" s="122" t="s">
        <v>312</v>
      </c>
      <c r="D39" s="123" t="s">
        <v>53</v>
      </c>
      <c r="E39" s="123">
        <v>47.4</v>
      </c>
      <c r="F39" s="16"/>
      <c r="G39" s="16"/>
      <c r="H39" s="16">
        <f t="shared" si="28"/>
        <v>0</v>
      </c>
      <c r="I39" s="16"/>
      <c r="J39" s="16"/>
      <c r="K39" s="17">
        <f t="shared" si="29"/>
        <v>0</v>
      </c>
      <c r="L39" s="17">
        <f t="shared" si="30"/>
        <v>0</v>
      </c>
      <c r="M39" s="17">
        <f t="shared" si="31"/>
        <v>0</v>
      </c>
      <c r="N39" s="17">
        <f t="shared" si="32"/>
        <v>0</v>
      </c>
      <c r="O39" s="17">
        <f t="shared" si="33"/>
        <v>0</v>
      </c>
      <c r="P39" s="17">
        <f t="shared" si="34"/>
        <v>0</v>
      </c>
    </row>
    <row r="40" spans="1:16">
      <c r="A40" s="129">
        <v>5</v>
      </c>
      <c r="B40" s="130"/>
      <c r="C40" s="131" t="s">
        <v>313</v>
      </c>
      <c r="D40" s="127"/>
      <c r="E40" s="127"/>
      <c r="F40" s="128"/>
      <c r="G40" s="128"/>
      <c r="H40" s="128"/>
      <c r="I40" s="128"/>
      <c r="J40" s="128"/>
      <c r="K40" s="128"/>
      <c r="L40" s="128"/>
      <c r="M40" s="128"/>
      <c r="N40" s="128"/>
      <c r="O40" s="128"/>
      <c r="P40" s="128"/>
    </row>
    <row r="41" spans="1:16">
      <c r="A41" s="120" t="s">
        <v>169</v>
      </c>
      <c r="B41" s="121"/>
      <c r="C41" s="122" t="s">
        <v>314</v>
      </c>
      <c r="D41" s="123" t="s">
        <v>53</v>
      </c>
      <c r="E41" s="123">
        <v>17.5</v>
      </c>
      <c r="F41" s="16"/>
      <c r="G41" s="16"/>
      <c r="H41" s="16">
        <f t="shared" ref="H41:H45" si="42">ROUND(F41*G41,2)</f>
        <v>0</v>
      </c>
      <c r="I41" s="16"/>
      <c r="J41" s="16"/>
      <c r="K41" s="17">
        <f t="shared" ref="K41:K45" si="43">H41+I41+J41</f>
        <v>0</v>
      </c>
      <c r="L41" s="17">
        <f t="shared" ref="L41:L45" si="44">ROUND(E41*F41,2)</f>
        <v>0</v>
      </c>
      <c r="M41" s="17">
        <f t="shared" ref="M41:M45" si="45">ROUND(E41*H41,2)</f>
        <v>0</v>
      </c>
      <c r="N41" s="17">
        <f t="shared" ref="N41:N45" si="46">ROUND(E41*I41,2)</f>
        <v>0</v>
      </c>
      <c r="O41" s="17">
        <f t="shared" ref="O41:O45" si="47">ROUND(E41*J41,2)</f>
        <v>0</v>
      </c>
      <c r="P41" s="17">
        <f t="shared" ref="P41:P45" si="48">M41+N41+O41</f>
        <v>0</v>
      </c>
    </row>
    <row r="42" spans="1:16">
      <c r="A42" s="129">
        <v>6</v>
      </c>
      <c r="B42" s="130"/>
      <c r="C42" s="131" t="s">
        <v>315</v>
      </c>
      <c r="D42" s="127"/>
      <c r="E42" s="127"/>
      <c r="F42" s="128"/>
      <c r="G42" s="128"/>
      <c r="H42" s="128"/>
      <c r="I42" s="128"/>
      <c r="J42" s="128"/>
      <c r="K42" s="128"/>
      <c r="L42" s="128"/>
      <c r="M42" s="128"/>
      <c r="N42" s="128"/>
      <c r="O42" s="128"/>
      <c r="P42" s="128"/>
    </row>
    <row r="43" spans="1:16">
      <c r="A43" s="120" t="s">
        <v>177</v>
      </c>
      <c r="B43" s="121"/>
      <c r="C43" s="122" t="s">
        <v>314</v>
      </c>
      <c r="D43" s="123" t="s">
        <v>53</v>
      </c>
      <c r="E43" s="123">
        <v>6.87</v>
      </c>
      <c r="F43" s="16"/>
      <c r="G43" s="16"/>
      <c r="H43" s="16">
        <f t="shared" si="42"/>
        <v>0</v>
      </c>
      <c r="I43" s="16"/>
      <c r="J43" s="16"/>
      <c r="K43" s="17">
        <f t="shared" si="43"/>
        <v>0</v>
      </c>
      <c r="L43" s="17">
        <f t="shared" si="44"/>
        <v>0</v>
      </c>
      <c r="M43" s="17">
        <f t="shared" si="45"/>
        <v>0</v>
      </c>
      <c r="N43" s="17">
        <f t="shared" si="46"/>
        <v>0</v>
      </c>
      <c r="O43" s="17">
        <f t="shared" si="47"/>
        <v>0</v>
      </c>
      <c r="P43" s="17">
        <f t="shared" si="48"/>
        <v>0</v>
      </c>
    </row>
    <row r="44" spans="1:16">
      <c r="A44" s="129">
        <v>7</v>
      </c>
      <c r="B44" s="130"/>
      <c r="C44" s="131" t="s">
        <v>316</v>
      </c>
      <c r="D44" s="127"/>
      <c r="E44" s="127"/>
      <c r="F44" s="128"/>
      <c r="G44" s="128"/>
      <c r="H44" s="128"/>
      <c r="I44" s="128"/>
      <c r="J44" s="128"/>
      <c r="K44" s="128"/>
      <c r="L44" s="128"/>
      <c r="M44" s="128"/>
      <c r="N44" s="128"/>
      <c r="O44" s="128"/>
      <c r="P44" s="128"/>
    </row>
    <row r="45" spans="1:16" ht="25.5">
      <c r="A45" s="120" t="s">
        <v>184</v>
      </c>
      <c r="B45" s="121"/>
      <c r="C45" s="122" t="s">
        <v>317</v>
      </c>
      <c r="D45" s="123" t="s">
        <v>52</v>
      </c>
      <c r="E45" s="123">
        <v>50</v>
      </c>
      <c r="F45" s="16"/>
      <c r="G45" s="16"/>
      <c r="H45" s="16">
        <f t="shared" si="42"/>
        <v>0</v>
      </c>
      <c r="I45" s="16"/>
      <c r="J45" s="16"/>
      <c r="K45" s="17">
        <f t="shared" si="43"/>
        <v>0</v>
      </c>
      <c r="L45" s="17">
        <f t="shared" si="44"/>
        <v>0</v>
      </c>
      <c r="M45" s="17">
        <f t="shared" si="45"/>
        <v>0</v>
      </c>
      <c r="N45" s="17">
        <f t="shared" si="46"/>
        <v>0</v>
      </c>
      <c r="O45" s="17">
        <f t="shared" si="47"/>
        <v>0</v>
      </c>
      <c r="P45" s="17">
        <f t="shared" si="48"/>
        <v>0</v>
      </c>
    </row>
    <row r="46" spans="1:16">
      <c r="A46" s="129">
        <v>8</v>
      </c>
      <c r="B46" s="130"/>
      <c r="C46" s="131" t="s">
        <v>318</v>
      </c>
      <c r="D46" s="127"/>
      <c r="E46" s="127"/>
      <c r="F46" s="128"/>
      <c r="G46" s="128"/>
      <c r="H46" s="128"/>
      <c r="I46" s="128"/>
      <c r="J46" s="128"/>
      <c r="K46" s="128"/>
      <c r="L46" s="128"/>
      <c r="M46" s="128"/>
      <c r="N46" s="128"/>
      <c r="O46" s="128"/>
      <c r="P46" s="128"/>
    </row>
    <row r="47" spans="1:16" ht="25.5">
      <c r="A47" s="120" t="s">
        <v>325</v>
      </c>
      <c r="B47" s="121"/>
      <c r="C47" s="122" t="s">
        <v>319</v>
      </c>
      <c r="D47" s="123" t="s">
        <v>68</v>
      </c>
      <c r="E47" s="123">
        <v>1</v>
      </c>
      <c r="F47" s="16"/>
      <c r="G47" s="16"/>
      <c r="H47" s="16">
        <f t="shared" ref="H47:H50" si="49">ROUND(F47*G47,2)</f>
        <v>0</v>
      </c>
      <c r="I47" s="16"/>
      <c r="J47" s="16"/>
      <c r="K47" s="17">
        <f t="shared" ref="K47:K50" si="50">H47+I47+J47</f>
        <v>0</v>
      </c>
      <c r="L47" s="17">
        <f t="shared" ref="L47:L50" si="51">ROUND(E47*F47,2)</f>
        <v>0</v>
      </c>
      <c r="M47" s="17">
        <f t="shared" ref="M47:M50" si="52">ROUND(E47*H47,2)</f>
        <v>0</v>
      </c>
      <c r="N47" s="17">
        <f t="shared" ref="N47:N50" si="53">ROUND(E47*I47,2)</f>
        <v>0</v>
      </c>
      <c r="O47" s="17">
        <f t="shared" ref="O47:O50" si="54">ROUND(E47*J47,2)</f>
        <v>0</v>
      </c>
      <c r="P47" s="17">
        <f t="shared" ref="P47:P50" si="55">M47+N47+O47</f>
        <v>0</v>
      </c>
    </row>
    <row r="48" spans="1:16" ht="25.5">
      <c r="A48" s="120" t="s">
        <v>326</v>
      </c>
      <c r="B48" s="121"/>
      <c r="C48" s="122" t="s">
        <v>320</v>
      </c>
      <c r="D48" s="123" t="s">
        <v>68</v>
      </c>
      <c r="E48" s="123">
        <v>1</v>
      </c>
      <c r="F48" s="16"/>
      <c r="G48" s="16"/>
      <c r="H48" s="16">
        <f t="shared" si="49"/>
        <v>0</v>
      </c>
      <c r="I48" s="16"/>
      <c r="J48" s="16"/>
      <c r="K48" s="17">
        <f t="shared" si="50"/>
        <v>0</v>
      </c>
      <c r="L48" s="17">
        <f t="shared" si="51"/>
        <v>0</v>
      </c>
      <c r="M48" s="17">
        <f t="shared" si="52"/>
        <v>0</v>
      </c>
      <c r="N48" s="17">
        <f t="shared" si="53"/>
        <v>0</v>
      </c>
      <c r="O48" s="17">
        <f t="shared" si="54"/>
        <v>0</v>
      </c>
      <c r="P48" s="17">
        <f t="shared" si="55"/>
        <v>0</v>
      </c>
    </row>
    <row r="49" spans="1:227">
      <c r="A49" s="129">
        <v>9</v>
      </c>
      <c r="B49" s="130"/>
      <c r="C49" s="131" t="s">
        <v>321</v>
      </c>
      <c r="D49" s="127"/>
      <c r="E49" s="127"/>
      <c r="F49" s="128"/>
      <c r="G49" s="128"/>
      <c r="H49" s="128"/>
      <c r="I49" s="128"/>
      <c r="J49" s="128"/>
      <c r="K49" s="128"/>
      <c r="L49" s="128"/>
      <c r="M49" s="128"/>
      <c r="N49" s="128"/>
      <c r="O49" s="128"/>
      <c r="P49" s="128"/>
    </row>
    <row r="50" spans="1:227" ht="38.25">
      <c r="A50" s="120" t="s">
        <v>327</v>
      </c>
      <c r="B50" s="121"/>
      <c r="C50" s="122" t="s">
        <v>322</v>
      </c>
      <c r="D50" s="123" t="s">
        <v>52</v>
      </c>
      <c r="E50" s="123">
        <v>147</v>
      </c>
      <c r="F50" s="16"/>
      <c r="G50" s="16"/>
      <c r="H50" s="16">
        <f t="shared" si="49"/>
        <v>0</v>
      </c>
      <c r="I50" s="16"/>
      <c r="J50" s="16"/>
      <c r="K50" s="17">
        <f t="shared" si="50"/>
        <v>0</v>
      </c>
      <c r="L50" s="17">
        <f t="shared" si="51"/>
        <v>0</v>
      </c>
      <c r="M50" s="17">
        <f t="shared" si="52"/>
        <v>0</v>
      </c>
      <c r="N50" s="17">
        <f t="shared" si="53"/>
        <v>0</v>
      </c>
      <c r="O50" s="17">
        <f t="shared" si="54"/>
        <v>0</v>
      </c>
      <c r="P50" s="17">
        <f t="shared" si="55"/>
        <v>0</v>
      </c>
    </row>
    <row r="51" spans="1:227">
      <c r="A51" s="153" t="s">
        <v>328</v>
      </c>
      <c r="B51" s="154"/>
      <c r="C51" s="155" t="s">
        <v>323</v>
      </c>
      <c r="D51" s="156" t="s">
        <v>68</v>
      </c>
      <c r="E51" s="156">
        <v>1</v>
      </c>
      <c r="F51" s="16"/>
      <c r="G51" s="16"/>
      <c r="H51" s="16">
        <f>ROUND(F51*G51,2)</f>
        <v>0</v>
      </c>
      <c r="I51" s="16"/>
      <c r="J51" s="16"/>
      <c r="K51" s="17">
        <f>H51+I51+J51</f>
        <v>0</v>
      </c>
      <c r="L51" s="17">
        <f>ROUND(E51*F51,2)</f>
        <v>0</v>
      </c>
      <c r="M51" s="17">
        <f>ROUND(E51*H51,2)</f>
        <v>0</v>
      </c>
      <c r="N51" s="17">
        <f>ROUND(E51*I51,2)</f>
        <v>0</v>
      </c>
      <c r="O51" s="17">
        <f>ROUND(E51*J51,2)</f>
        <v>0</v>
      </c>
      <c r="P51" s="17">
        <f>M51+N51+O51</f>
        <v>0</v>
      </c>
    </row>
    <row r="52" spans="1:227">
      <c r="A52" s="157" t="s">
        <v>195</v>
      </c>
      <c r="B52" s="158"/>
      <c r="C52" s="159" t="s">
        <v>797</v>
      </c>
      <c r="D52" s="160" t="s">
        <v>62</v>
      </c>
      <c r="E52" s="160">
        <v>1</v>
      </c>
      <c r="F52" s="16"/>
      <c r="G52" s="16"/>
      <c r="H52" s="16">
        <f t="shared" ref="H52" si="56">ROUND(F52*G52,2)</f>
        <v>0</v>
      </c>
      <c r="I52" s="16"/>
      <c r="J52" s="16"/>
      <c r="K52" s="17">
        <f t="shared" ref="K52" si="57">H52+I52+J52</f>
        <v>0</v>
      </c>
      <c r="L52" s="17">
        <f t="shared" ref="L52" si="58">ROUND(E52*F52,2)</f>
        <v>0</v>
      </c>
      <c r="M52" s="17">
        <f t="shared" ref="M52" si="59">ROUND(E52*H52,2)</f>
        <v>0</v>
      </c>
      <c r="N52" s="17">
        <f t="shared" ref="N52" si="60">ROUND(E52*I52,2)</f>
        <v>0</v>
      </c>
      <c r="O52" s="17">
        <f t="shared" ref="O52" si="61">ROUND(E52*J52,2)</f>
        <v>0</v>
      </c>
      <c r="P52" s="17">
        <f t="shared" ref="P52" si="62">M52+N52+O52</f>
        <v>0</v>
      </c>
    </row>
    <row r="53" spans="1:227">
      <c r="A53" s="157" t="s">
        <v>196</v>
      </c>
      <c r="B53" s="158"/>
      <c r="C53" s="159" t="s">
        <v>798</v>
      </c>
      <c r="D53" s="160" t="s">
        <v>52</v>
      </c>
      <c r="E53" s="160">
        <v>11</v>
      </c>
      <c r="F53" s="16"/>
      <c r="G53" s="16"/>
      <c r="H53" s="16">
        <f t="shared" ref="H53" si="63">ROUND(F53*G53,2)</f>
        <v>0</v>
      </c>
      <c r="I53" s="16"/>
      <c r="J53" s="16"/>
      <c r="K53" s="17">
        <f t="shared" ref="K53" si="64">H53+I53+J53</f>
        <v>0</v>
      </c>
      <c r="L53" s="17">
        <f t="shared" ref="L53" si="65">ROUND(E53*F53,2)</f>
        <v>0</v>
      </c>
      <c r="M53" s="17">
        <f t="shared" ref="M53" si="66">ROUND(E53*H53,2)</f>
        <v>0</v>
      </c>
      <c r="N53" s="17">
        <f t="shared" ref="N53" si="67">ROUND(E53*I53,2)</f>
        <v>0</v>
      </c>
      <c r="O53" s="17">
        <f t="shared" ref="O53" si="68">ROUND(E53*J53,2)</f>
        <v>0</v>
      </c>
      <c r="P53" s="17">
        <f t="shared" ref="P53" si="69">M53+N53+O53</f>
        <v>0</v>
      </c>
    </row>
    <row r="54" spans="1:227" ht="13.5" thickBot="1">
      <c r="A54" s="157" t="s">
        <v>197</v>
      </c>
      <c r="B54" s="158"/>
      <c r="C54" s="159" t="s">
        <v>818</v>
      </c>
      <c r="D54" s="160" t="s">
        <v>68</v>
      </c>
      <c r="E54" s="160">
        <v>1</v>
      </c>
      <c r="F54" s="16"/>
      <c r="G54" s="16"/>
      <c r="H54" s="16">
        <f t="shared" ref="H54" si="70">ROUND(F54*G54,2)</f>
        <v>0</v>
      </c>
      <c r="I54" s="16"/>
      <c r="J54" s="16"/>
      <c r="K54" s="17">
        <f t="shared" ref="K54" si="71">H54+I54+J54</f>
        <v>0</v>
      </c>
      <c r="L54" s="17">
        <f t="shared" ref="L54" si="72">ROUND(E54*F54,2)</f>
        <v>0</v>
      </c>
      <c r="M54" s="17">
        <f t="shared" ref="M54" si="73">ROUND(E54*H54,2)</f>
        <v>0</v>
      </c>
      <c r="N54" s="17">
        <f t="shared" ref="N54" si="74">ROUND(E54*I54,2)</f>
        <v>0</v>
      </c>
      <c r="O54" s="17">
        <f t="shared" ref="O54" si="75">ROUND(E54*J54,2)</f>
        <v>0</v>
      </c>
      <c r="P54" s="17">
        <f t="shared" ref="P54" si="76">M54+N54+O54</f>
        <v>0</v>
      </c>
    </row>
    <row r="55" spans="1:227" ht="30" customHeight="1" thickBot="1">
      <c r="A55" s="254" t="s">
        <v>49</v>
      </c>
      <c r="B55" s="255"/>
      <c r="C55" s="255"/>
      <c r="D55" s="255"/>
      <c r="E55" s="255"/>
      <c r="F55" s="255"/>
      <c r="G55" s="255"/>
      <c r="H55" s="255"/>
      <c r="I55" s="255"/>
      <c r="J55" s="255"/>
      <c r="K55" s="255"/>
      <c r="L55" s="35">
        <f>SUM(L16:L51)</f>
        <v>0</v>
      </c>
      <c r="M55" s="35">
        <f>SUM(M16:M51)</f>
        <v>0</v>
      </c>
      <c r="N55" s="35">
        <f>SUM(N16:N51)</f>
        <v>0</v>
      </c>
      <c r="O55" s="35">
        <f>SUM(O16:O51)</f>
        <v>0</v>
      </c>
      <c r="P55" s="35">
        <f>SUM(P16:P51)</f>
        <v>0</v>
      </c>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33"/>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779</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780</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781</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782</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783</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784</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785</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33"/>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3:16" ht="13.5">
      <c r="C65" s="44" t="s">
        <v>5</v>
      </c>
      <c r="D65" s="251" t="str">
        <f>IF(KOPTĀME!B23=0,"",KOPTĀME!B23)</f>
        <v/>
      </c>
      <c r="E65" s="251"/>
      <c r="F65" s="251"/>
      <c r="G65" s="251"/>
      <c r="H65" s="251"/>
      <c r="I65" s="251"/>
      <c r="J65" s="251"/>
      <c r="K65" s="251"/>
      <c r="L65" s="251"/>
      <c r="M65" s="251"/>
      <c r="N65" s="251"/>
      <c r="O65" s="251"/>
      <c r="P65" s="251"/>
    </row>
    <row r="66" spans="3:16" ht="10.5" customHeight="1">
      <c r="C66" s="45"/>
      <c r="D66" s="210" t="s">
        <v>6</v>
      </c>
      <c r="E66" s="210"/>
      <c r="F66" s="210"/>
      <c r="G66" s="210"/>
      <c r="H66" s="210"/>
      <c r="I66" s="210"/>
      <c r="J66" s="210"/>
      <c r="K66" s="210"/>
      <c r="L66" s="210"/>
      <c r="M66" s="210"/>
      <c r="N66" s="210"/>
      <c r="O66" s="210"/>
      <c r="P66" s="210"/>
    </row>
    <row r="67" spans="3:16" ht="10.5" customHeight="1">
      <c r="C67" s="45"/>
      <c r="D67" s="99"/>
      <c r="E67" s="99"/>
      <c r="F67" s="99"/>
      <c r="G67" s="99"/>
      <c r="H67" s="99"/>
      <c r="I67" s="99"/>
      <c r="J67" s="99"/>
      <c r="K67" s="99"/>
      <c r="L67" s="99"/>
      <c r="M67" s="99"/>
      <c r="N67" s="99"/>
      <c r="O67" s="99"/>
      <c r="P67" s="99"/>
    </row>
    <row r="68" spans="3:16" ht="15">
      <c r="C68" s="66" t="s">
        <v>36</v>
      </c>
      <c r="D68" s="253" t="str">
        <f>IF(KOPTĀME!B28=0,"",KOPTĀME!B28)</f>
        <v/>
      </c>
      <c r="E68" s="253"/>
      <c r="F68" s="253"/>
      <c r="G68" s="100"/>
      <c r="H68" s="100"/>
      <c r="I68" s="100"/>
      <c r="J68" s="100"/>
      <c r="K68" s="100"/>
      <c r="L68" s="100"/>
      <c r="M68" s="101"/>
      <c r="N68" s="102"/>
    </row>
    <row r="69" spans="3:16" ht="14.25">
      <c r="C69" s="49"/>
      <c r="D69" s="50"/>
      <c r="E69" s="49"/>
      <c r="F69" s="39"/>
      <c r="G69" s="103"/>
      <c r="H69" s="103"/>
      <c r="I69" s="103"/>
      <c r="J69" s="103"/>
      <c r="K69" s="103"/>
      <c r="L69" s="103"/>
      <c r="M69" s="103"/>
      <c r="N69" s="104"/>
    </row>
    <row r="70" spans="3:16" ht="13.5">
      <c r="C70" s="44" t="s">
        <v>11</v>
      </c>
      <c r="D70" s="251" t="str">
        <f>IF(Kopsav.!C45=0,"",Kopsav.!C45)</f>
        <v/>
      </c>
      <c r="E70" s="251"/>
      <c r="F70" s="251"/>
      <c r="G70" s="251"/>
      <c r="H70" s="251"/>
      <c r="I70" s="251"/>
      <c r="J70" s="251"/>
      <c r="K70" s="251"/>
      <c r="L70" s="251"/>
      <c r="M70" s="251"/>
      <c r="N70" s="251"/>
      <c r="O70" s="251"/>
      <c r="P70" s="251"/>
    </row>
    <row r="71" spans="3:16">
      <c r="C71" s="45"/>
      <c r="D71" s="210" t="s">
        <v>6</v>
      </c>
      <c r="E71" s="210"/>
      <c r="F71" s="210"/>
      <c r="G71" s="210"/>
      <c r="H71" s="210"/>
      <c r="I71" s="210"/>
      <c r="J71" s="210"/>
      <c r="K71" s="210"/>
      <c r="L71" s="210"/>
      <c r="M71" s="210"/>
      <c r="N71" s="210"/>
      <c r="O71" s="210"/>
      <c r="P71" s="210"/>
    </row>
    <row r="72" spans="3:16" ht="9" customHeight="1">
      <c r="C72" s="45"/>
      <c r="D72" s="211"/>
      <c r="E72" s="211"/>
      <c r="F72" s="211"/>
    </row>
    <row r="73" spans="3:16" ht="13.5">
      <c r="C73" s="48" t="s">
        <v>7</v>
      </c>
      <c r="D73" s="67" t="str">
        <f>IF(KOPTĀME!B26=0,"",KOPTĀME!B26)</f>
        <v/>
      </c>
      <c r="E73" s="67"/>
      <c r="F73" s="45"/>
    </row>
  </sheetData>
  <sheetProtection algorithmName="SHA-512" hashValue="JAIKoBS9PgKaFSvXtFhVlAP9f1HCXeVXpVvjT+E0P0vCua/0xAu+my6HXP1CP0em3/2yT1/HUOL0Kqr5VK9Png==" saltValue="geNcKMZLZCG5JtUC93INGQ==" spinCount="100000" sheet="1" formatCells="0" formatColumns="0" formatRows="0" insertColumns="0" insertRows="0" insertHyperlinks="0" deleteColumns="0" deleteRows="0" sort="0" autoFilter="0" pivotTables="0"/>
  <autoFilter ref="A15:HS55" xr:uid="{00000000-0009-0000-0000-000002000000}"/>
  <mergeCells count="17">
    <mergeCell ref="D72:F72"/>
    <mergeCell ref="A55:K55"/>
    <mergeCell ref="D65:P65"/>
    <mergeCell ref="D66:P66"/>
    <mergeCell ref="D68:F68"/>
    <mergeCell ref="D70:P70"/>
    <mergeCell ref="D71:P71"/>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397C6-12B7-4D61-A504-F28260E70C1C}">
  <sheetPr>
    <pageSetUpPr fitToPage="1"/>
  </sheetPr>
  <dimension ref="A1:HS69"/>
  <sheetViews>
    <sheetView showGridLines="0" view="pageBreakPreview" topLeftCell="A41" zoomScaleNormal="100" zoomScaleSheetLayoutView="100" workbookViewId="0">
      <selection activeCell="H42" sqref="H42"/>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330</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331</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332</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P51</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333</v>
      </c>
      <c r="D16" s="127"/>
      <c r="E16" s="127"/>
      <c r="F16" s="128"/>
      <c r="G16" s="128"/>
      <c r="H16" s="128"/>
      <c r="I16" s="128"/>
      <c r="J16" s="128"/>
      <c r="K16" s="128"/>
      <c r="L16" s="128"/>
      <c r="M16" s="128"/>
      <c r="N16" s="128"/>
      <c r="O16" s="128"/>
      <c r="P16" s="128"/>
    </row>
    <row r="17" spans="1:16" ht="38.25">
      <c r="A17" s="120" t="s">
        <v>147</v>
      </c>
      <c r="B17" s="121"/>
      <c r="C17" s="122" t="s">
        <v>334</v>
      </c>
      <c r="D17" s="123" t="s">
        <v>53</v>
      </c>
      <c r="E17" s="123">
        <v>70</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38.25">
      <c r="A18" s="120" t="s">
        <v>148</v>
      </c>
      <c r="B18" s="121"/>
      <c r="C18" s="122" t="s">
        <v>335</v>
      </c>
      <c r="D18" s="123" t="s">
        <v>53</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38.25">
      <c r="A19" s="120" t="s">
        <v>149</v>
      </c>
      <c r="B19" s="121"/>
      <c r="C19" s="122" t="s">
        <v>336</v>
      </c>
      <c r="D19" s="123" t="s">
        <v>53</v>
      </c>
      <c r="E19" s="123">
        <v>20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337</v>
      </c>
      <c r="D20" s="123" t="s">
        <v>68</v>
      </c>
      <c r="E20" s="123">
        <v>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338</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339</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t="s">
        <v>153</v>
      </c>
      <c r="B23" s="121"/>
      <c r="C23" s="122" t="s">
        <v>340</v>
      </c>
      <c r="D23" s="123" t="s">
        <v>68</v>
      </c>
      <c r="E23" s="123">
        <v>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ht="25.5">
      <c r="A24" s="120" t="s">
        <v>154</v>
      </c>
      <c r="B24" s="121"/>
      <c r="C24" s="122" t="s">
        <v>341</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ht="25.5">
      <c r="A25" s="120" t="s">
        <v>363</v>
      </c>
      <c r="B25" s="121"/>
      <c r="C25" s="122" t="s">
        <v>342</v>
      </c>
      <c r="D25" s="123" t="s">
        <v>68</v>
      </c>
      <c r="E25" s="195">
        <v>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t="s">
        <v>364</v>
      </c>
      <c r="B26" s="121"/>
      <c r="C26" s="122" t="s">
        <v>343</v>
      </c>
      <c r="D26" s="123" t="s">
        <v>68</v>
      </c>
      <c r="E26" s="123">
        <v>3</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365</v>
      </c>
      <c r="B27" s="121"/>
      <c r="C27" s="122" t="s">
        <v>344</v>
      </c>
      <c r="D27" s="123" t="s">
        <v>62</v>
      </c>
      <c r="E27" s="123">
        <v>3</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366</v>
      </c>
      <c r="B28" s="121"/>
      <c r="C28" s="122" t="s">
        <v>345</v>
      </c>
      <c r="D28" s="123" t="s">
        <v>346</v>
      </c>
      <c r="E28" s="123">
        <v>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367</v>
      </c>
      <c r="B29" s="121"/>
      <c r="C29" s="122" t="s">
        <v>347</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9">
        <v>2</v>
      </c>
      <c r="B30" s="130"/>
      <c r="C30" s="131" t="s">
        <v>348</v>
      </c>
      <c r="D30" s="127"/>
      <c r="E30" s="127"/>
      <c r="F30" s="128"/>
      <c r="G30" s="128"/>
      <c r="H30" s="128"/>
      <c r="I30" s="128"/>
      <c r="J30" s="128"/>
      <c r="K30" s="128"/>
      <c r="L30" s="128"/>
      <c r="M30" s="128"/>
      <c r="N30" s="128"/>
      <c r="O30" s="128"/>
      <c r="P30" s="128"/>
    </row>
    <row r="31" spans="1:16" ht="38.25">
      <c r="A31" s="120" t="s">
        <v>155</v>
      </c>
      <c r="B31" s="121"/>
      <c r="C31" s="122" t="s">
        <v>349</v>
      </c>
      <c r="D31" s="123" t="s">
        <v>53</v>
      </c>
      <c r="E31" s="123">
        <v>10</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38.25">
      <c r="A32" s="120" t="s">
        <v>156</v>
      </c>
      <c r="B32" s="121"/>
      <c r="C32" s="122" t="s">
        <v>350</v>
      </c>
      <c r="D32" s="123" t="s">
        <v>53</v>
      </c>
      <c r="E32" s="123">
        <v>10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157</v>
      </c>
      <c r="B33" s="121"/>
      <c r="C33" s="122" t="s">
        <v>344</v>
      </c>
      <c r="D33" s="123" t="s">
        <v>62</v>
      </c>
      <c r="E33" s="123">
        <v>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158</v>
      </c>
      <c r="B34" s="121"/>
      <c r="C34" s="122" t="s">
        <v>347</v>
      </c>
      <c r="D34" s="123" t="s">
        <v>68</v>
      </c>
      <c r="E34" s="123">
        <v>1</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9">
        <v>3</v>
      </c>
      <c r="B35" s="130"/>
      <c r="C35" s="131" t="s">
        <v>351</v>
      </c>
      <c r="D35" s="127"/>
      <c r="E35" s="127"/>
      <c r="F35" s="128"/>
      <c r="G35" s="128"/>
      <c r="H35" s="128"/>
      <c r="I35" s="128"/>
      <c r="J35" s="128"/>
      <c r="K35" s="128"/>
      <c r="L35" s="128"/>
      <c r="M35" s="128"/>
      <c r="N35" s="128"/>
      <c r="O35" s="128"/>
      <c r="P35" s="128"/>
    </row>
    <row r="36" spans="1:16" ht="38.25">
      <c r="A36" s="120" t="s">
        <v>160</v>
      </c>
      <c r="B36" s="121"/>
      <c r="C36" s="122" t="s">
        <v>352</v>
      </c>
      <c r="D36" s="123" t="s">
        <v>53</v>
      </c>
      <c r="E36" s="123">
        <v>50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5.5">
      <c r="A37" s="120" t="s">
        <v>161</v>
      </c>
      <c r="B37" s="121"/>
      <c r="C37" s="122" t="s">
        <v>353</v>
      </c>
      <c r="D37" s="123" t="s">
        <v>68</v>
      </c>
      <c r="E37" s="123">
        <v>1</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t="s">
        <v>162</v>
      </c>
      <c r="B38" s="121"/>
      <c r="C38" s="122" t="s">
        <v>345</v>
      </c>
      <c r="D38" s="123" t="s">
        <v>346</v>
      </c>
      <c r="E38" s="123">
        <v>1</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120" t="s">
        <v>163</v>
      </c>
      <c r="B39" s="121"/>
      <c r="C39" s="122" t="s">
        <v>347</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9">
        <v>4</v>
      </c>
      <c r="B40" s="130"/>
      <c r="C40" s="131" t="s">
        <v>354</v>
      </c>
      <c r="D40" s="127"/>
      <c r="E40" s="127"/>
      <c r="F40" s="128"/>
      <c r="G40" s="128"/>
      <c r="H40" s="128"/>
      <c r="I40" s="128"/>
      <c r="J40" s="128"/>
      <c r="K40" s="128"/>
      <c r="L40" s="128"/>
      <c r="M40" s="128"/>
      <c r="N40" s="128"/>
      <c r="O40" s="128"/>
      <c r="P40" s="128"/>
    </row>
    <row r="41" spans="1:16" ht="25.5">
      <c r="A41" s="120" t="s">
        <v>166</v>
      </c>
      <c r="B41" s="121"/>
      <c r="C41" s="122" t="s">
        <v>355</v>
      </c>
      <c r="D41" s="123" t="s">
        <v>53</v>
      </c>
      <c r="E41" s="123">
        <v>15</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5.5">
      <c r="A42" s="120" t="s">
        <v>167</v>
      </c>
      <c r="B42" s="121"/>
      <c r="C42" s="122" t="s">
        <v>356</v>
      </c>
      <c r="D42" s="123" t="s">
        <v>53</v>
      </c>
      <c r="E42" s="123">
        <v>15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168</v>
      </c>
      <c r="B43" s="121"/>
      <c r="C43" s="122" t="s">
        <v>357</v>
      </c>
      <c r="D43" s="123" t="s">
        <v>62</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368</v>
      </c>
      <c r="B44" s="121"/>
      <c r="C44" s="122" t="s">
        <v>358</v>
      </c>
      <c r="D44" s="123" t="s">
        <v>62</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c r="A45" s="120" t="s">
        <v>369</v>
      </c>
      <c r="B45" s="121"/>
      <c r="C45" s="122" t="s">
        <v>347</v>
      </c>
      <c r="D45" s="123" t="s">
        <v>68</v>
      </c>
      <c r="E45" s="123">
        <v>1</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9">
        <v>5</v>
      </c>
      <c r="B46" s="130"/>
      <c r="C46" s="131" t="s">
        <v>359</v>
      </c>
      <c r="D46" s="127"/>
      <c r="E46" s="127"/>
      <c r="F46" s="128"/>
      <c r="G46" s="128"/>
      <c r="H46" s="128"/>
      <c r="I46" s="128"/>
      <c r="J46" s="128"/>
      <c r="K46" s="128"/>
      <c r="L46" s="128"/>
      <c r="M46" s="128"/>
      <c r="N46" s="128"/>
      <c r="O46" s="128"/>
      <c r="P46" s="128"/>
    </row>
    <row r="47" spans="1:16" ht="38.25">
      <c r="A47" s="120" t="s">
        <v>169</v>
      </c>
      <c r="B47" s="121"/>
      <c r="C47" s="122" t="s">
        <v>360</v>
      </c>
      <c r="D47" s="123" t="s">
        <v>53</v>
      </c>
      <c r="E47" s="123">
        <v>60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38.25">
      <c r="A48" s="120" t="s">
        <v>170</v>
      </c>
      <c r="B48" s="121"/>
      <c r="C48" s="122" t="s">
        <v>334</v>
      </c>
      <c r="D48" s="123" t="s">
        <v>53</v>
      </c>
      <c r="E48" s="123">
        <v>50</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171</v>
      </c>
      <c r="B49" s="121"/>
      <c r="C49" s="122" t="s">
        <v>361</v>
      </c>
      <c r="D49" s="123" t="s">
        <v>62</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13.5" thickBot="1">
      <c r="A50" s="120" t="s">
        <v>172</v>
      </c>
      <c r="B50" s="121"/>
      <c r="C50" s="122" t="s">
        <v>362</v>
      </c>
      <c r="D50" s="123" t="s">
        <v>68</v>
      </c>
      <c r="E50" s="123">
        <v>1</v>
      </c>
      <c r="F50" s="16"/>
      <c r="G50" s="16"/>
      <c r="H50" s="16">
        <f t="shared" ref="H50" si="42">ROUND(F50*G50,2)</f>
        <v>0</v>
      </c>
      <c r="I50" s="16"/>
      <c r="J50" s="16"/>
      <c r="K50" s="17">
        <f t="shared" ref="K50" si="43">H50+I50+J50</f>
        <v>0</v>
      </c>
      <c r="L50" s="17">
        <f t="shared" ref="L50" si="44">ROUND(E50*F50,2)</f>
        <v>0</v>
      </c>
      <c r="M50" s="17">
        <f t="shared" ref="M50" si="45">ROUND(E50*H50,2)</f>
        <v>0</v>
      </c>
      <c r="N50" s="17">
        <f t="shared" ref="N50" si="46">ROUND(E50*I50,2)</f>
        <v>0</v>
      </c>
      <c r="O50" s="17">
        <f t="shared" ref="O50" si="47">ROUND(E50*J50,2)</f>
        <v>0</v>
      </c>
      <c r="P50" s="17">
        <f t="shared" ref="P50" si="48">M50+N50+O50</f>
        <v>0</v>
      </c>
    </row>
    <row r="51" spans="1:227" ht="30" customHeight="1" thickBot="1">
      <c r="A51" s="254" t="s">
        <v>49</v>
      </c>
      <c r="B51" s="255"/>
      <c r="C51" s="255"/>
      <c r="D51" s="255"/>
      <c r="E51" s="255"/>
      <c r="F51" s="255"/>
      <c r="G51" s="255"/>
      <c r="H51" s="255"/>
      <c r="I51" s="255"/>
      <c r="J51" s="255"/>
      <c r="K51" s="255"/>
      <c r="L51" s="35">
        <f>SUM(L16:L50)</f>
        <v>0</v>
      </c>
      <c r="M51" s="35">
        <f>SUM(M16:M50)</f>
        <v>0</v>
      </c>
      <c r="N51" s="35">
        <f>SUM(N16:N50)</f>
        <v>0</v>
      </c>
      <c r="O51" s="35">
        <f>SUM(O16:O50)</f>
        <v>0</v>
      </c>
      <c r="P51" s="35">
        <f>SUM(P16:P50)</f>
        <v>0</v>
      </c>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33"/>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150" t="s">
        <v>779</v>
      </c>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150" t="s">
        <v>780</v>
      </c>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781</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782</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783</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784</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785</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3.5">
      <c r="C61" s="44" t="s">
        <v>5</v>
      </c>
      <c r="D61" s="251" t="str">
        <f>IF(KOPTĀME!B23=0,"",KOPTĀME!B23)</f>
        <v/>
      </c>
      <c r="E61" s="251"/>
      <c r="F61" s="251"/>
      <c r="G61" s="251"/>
      <c r="H61" s="251"/>
      <c r="I61" s="251"/>
      <c r="J61" s="251"/>
      <c r="K61" s="251"/>
      <c r="L61" s="251"/>
      <c r="M61" s="251"/>
      <c r="N61" s="251"/>
      <c r="O61" s="251"/>
      <c r="P61" s="251"/>
    </row>
    <row r="62" spans="1:227" ht="10.5" customHeight="1">
      <c r="C62" s="45"/>
      <c r="D62" s="210" t="s">
        <v>6</v>
      </c>
      <c r="E62" s="210"/>
      <c r="F62" s="210"/>
      <c r="G62" s="210"/>
      <c r="H62" s="210"/>
      <c r="I62" s="210"/>
      <c r="J62" s="210"/>
      <c r="K62" s="210"/>
      <c r="L62" s="210"/>
      <c r="M62" s="210"/>
      <c r="N62" s="210"/>
      <c r="O62" s="210"/>
      <c r="P62" s="210"/>
    </row>
    <row r="63" spans="1:227" ht="10.5" customHeight="1">
      <c r="C63" s="45"/>
      <c r="D63" s="99"/>
      <c r="E63" s="99"/>
      <c r="F63" s="99"/>
      <c r="G63" s="99"/>
      <c r="H63" s="99"/>
      <c r="I63" s="99"/>
      <c r="J63" s="99"/>
      <c r="K63" s="99"/>
      <c r="L63" s="99"/>
      <c r="M63" s="99"/>
      <c r="N63" s="99"/>
      <c r="O63" s="99"/>
      <c r="P63" s="99"/>
    </row>
    <row r="64" spans="1:227" ht="15">
      <c r="C64" s="66" t="s">
        <v>36</v>
      </c>
      <c r="D64" s="253" t="str">
        <f>IF(KOPTĀME!B28=0,"",KOPTĀME!B28)</f>
        <v/>
      </c>
      <c r="E64" s="253"/>
      <c r="F64" s="253"/>
      <c r="G64" s="100"/>
      <c r="H64" s="100"/>
      <c r="I64" s="100"/>
      <c r="J64" s="100"/>
      <c r="K64" s="100"/>
      <c r="L64" s="100"/>
      <c r="M64" s="101"/>
      <c r="N64" s="102"/>
    </row>
    <row r="65" spans="3:16" ht="14.25">
      <c r="C65" s="49"/>
      <c r="D65" s="50"/>
      <c r="E65" s="49"/>
      <c r="F65" s="39"/>
      <c r="G65" s="103"/>
      <c r="H65" s="103"/>
      <c r="I65" s="103"/>
      <c r="J65" s="103"/>
      <c r="K65" s="103"/>
      <c r="L65" s="103"/>
      <c r="M65" s="103"/>
      <c r="N65" s="104"/>
    </row>
    <row r="66" spans="3:16" ht="13.5">
      <c r="C66" s="44" t="s">
        <v>11</v>
      </c>
      <c r="D66" s="251" t="str">
        <f>IF(Kopsav.!C45=0,"",Kopsav.!C45)</f>
        <v/>
      </c>
      <c r="E66" s="251"/>
      <c r="F66" s="251"/>
      <c r="G66" s="251"/>
      <c r="H66" s="251"/>
      <c r="I66" s="251"/>
      <c r="J66" s="251"/>
      <c r="K66" s="251"/>
      <c r="L66" s="251"/>
      <c r="M66" s="251"/>
      <c r="N66" s="251"/>
      <c r="O66" s="251"/>
      <c r="P66" s="251"/>
    </row>
    <row r="67" spans="3:16">
      <c r="C67" s="45"/>
      <c r="D67" s="210" t="s">
        <v>6</v>
      </c>
      <c r="E67" s="210"/>
      <c r="F67" s="210"/>
      <c r="G67" s="210"/>
      <c r="H67" s="210"/>
      <c r="I67" s="210"/>
      <c r="J67" s="210"/>
      <c r="K67" s="210"/>
      <c r="L67" s="210"/>
      <c r="M67" s="210"/>
      <c r="N67" s="210"/>
      <c r="O67" s="210"/>
      <c r="P67" s="210"/>
    </row>
    <row r="68" spans="3:16" ht="9" customHeight="1">
      <c r="C68" s="45"/>
      <c r="D68" s="211"/>
      <c r="E68" s="211"/>
      <c r="F68" s="211"/>
    </row>
    <row r="69" spans="3:16" ht="13.5">
      <c r="C69" s="48" t="s">
        <v>7</v>
      </c>
      <c r="D69" s="67" t="str">
        <f>IF(KOPTĀME!B26=0,"",KOPTĀME!B26)</f>
        <v/>
      </c>
      <c r="E69" s="67"/>
      <c r="F69" s="45"/>
    </row>
  </sheetData>
  <sheetProtection algorithmName="SHA-512" hashValue="J+sxd8YibZ1350BxgQ8UchIkj9au1cqRvAP2MDlII7kXHWvkstELEOemk2tLC21zX9dmOu8Yz5CJ1hjrxDlPog==" saltValue="UdeaclihLkHqJPCJmI3QvA==" spinCount="100000" sheet="1" formatCells="0" formatColumns="0" formatRows="0" insertColumns="0" insertRows="0" insertHyperlinks="0" deleteColumns="0" deleteRows="0" sort="0" autoFilter="0" pivotTables="0"/>
  <autoFilter ref="A15:HS51" xr:uid="{00000000-0009-0000-0000-000002000000}"/>
  <mergeCells count="17">
    <mergeCell ref="D68:F68"/>
    <mergeCell ref="A51:K51"/>
    <mergeCell ref="D61:P61"/>
    <mergeCell ref="D62:P62"/>
    <mergeCell ref="D64:F64"/>
    <mergeCell ref="D66:P66"/>
    <mergeCell ref="D67:P67"/>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9BE79-E190-4302-8008-2EED7BC115FB}">
  <sheetPr>
    <pageSetUpPr fitToPage="1"/>
  </sheetPr>
  <dimension ref="A1:HU114"/>
  <sheetViews>
    <sheetView showGridLines="0" view="pageBreakPreview" topLeftCell="A29" zoomScaleNormal="100" zoomScaleSheetLayoutView="100" workbookViewId="0">
      <selection activeCell="O20" sqref="O20"/>
    </sheetView>
  </sheetViews>
  <sheetFormatPr defaultRowHeight="12.75"/>
  <cols>
    <col min="1" max="1" width="6.28515625" style="3" customWidth="1"/>
    <col min="2" max="2" width="3" style="3" customWidth="1"/>
    <col min="3" max="3" width="28.85546875" style="3" customWidth="1"/>
    <col min="4" max="4" width="8.28515625" style="3" customWidth="1"/>
    <col min="5" max="5" width="8.28515625" style="18" customWidth="1"/>
    <col min="6" max="6" width="9.85546875" style="19" customWidth="1"/>
    <col min="7" max="7" width="9.5703125" style="20" customWidth="1"/>
    <col min="8" max="8" width="6.7109375" style="2" customWidth="1"/>
    <col min="9" max="9" width="8.28515625" style="2" customWidth="1"/>
    <col min="10" max="10" width="7.28515625" style="2" customWidth="1"/>
    <col min="11" max="11" width="8.42578125" style="2" customWidth="1"/>
    <col min="12" max="12" width="9.28515625" style="2" customWidth="1"/>
    <col min="13" max="13" width="8.28515625" style="2" customWidth="1"/>
    <col min="14" max="17" width="11.140625" style="2" customWidth="1"/>
    <col min="18" max="18" width="11.7109375" style="2" customWidth="1"/>
    <col min="19" max="19" width="10.28515625" style="2" customWidth="1"/>
    <col min="20" max="229" width="8.85546875" style="2"/>
    <col min="230" max="230" width="4" style="2" customWidth="1"/>
    <col min="231" max="231" width="31.42578125" style="2" customWidth="1"/>
    <col min="232" max="232" width="5.7109375" style="2" customWidth="1"/>
    <col min="233" max="233" width="8.42578125" style="2" customWidth="1"/>
    <col min="234" max="234" width="6.140625" style="2" customWidth="1"/>
    <col min="235" max="235" width="6.5703125" style="2" customWidth="1"/>
    <col min="236" max="236" width="7.28515625" style="2" customWidth="1"/>
    <col min="237" max="237" width="8.28515625" style="2" customWidth="1"/>
    <col min="238" max="238" width="7.28515625" style="2" customWidth="1"/>
    <col min="239" max="239" width="6.7109375" style="2" customWidth="1"/>
    <col min="240" max="240" width="11.140625" style="2" customWidth="1"/>
    <col min="241" max="241" width="9.5703125" style="2" customWidth="1"/>
    <col min="242" max="243" width="11.140625" style="2" customWidth="1"/>
    <col min="244" max="244" width="8.85546875" style="2" customWidth="1"/>
    <col min="245" max="485" width="8.85546875" style="2"/>
    <col min="486" max="486" width="4" style="2" customWidth="1"/>
    <col min="487" max="487" width="31.42578125" style="2" customWidth="1"/>
    <col min="488" max="488" width="5.7109375" style="2" customWidth="1"/>
    <col min="489" max="489" width="8.42578125" style="2" customWidth="1"/>
    <col min="490" max="490" width="6.140625" style="2" customWidth="1"/>
    <col min="491" max="491" width="6.5703125" style="2" customWidth="1"/>
    <col min="492" max="492" width="7.28515625" style="2" customWidth="1"/>
    <col min="493" max="493" width="8.28515625" style="2" customWidth="1"/>
    <col min="494" max="494" width="7.28515625" style="2" customWidth="1"/>
    <col min="495" max="495" width="6.7109375" style="2" customWidth="1"/>
    <col min="496" max="496" width="11.140625" style="2" customWidth="1"/>
    <col min="497" max="497" width="9.5703125" style="2" customWidth="1"/>
    <col min="498" max="499" width="11.140625" style="2" customWidth="1"/>
    <col min="500" max="500" width="8.85546875" style="2" customWidth="1"/>
    <col min="501" max="741" width="8.85546875" style="2"/>
    <col min="742" max="742" width="4" style="2" customWidth="1"/>
    <col min="743" max="743" width="31.42578125" style="2" customWidth="1"/>
    <col min="744" max="744" width="5.7109375" style="2" customWidth="1"/>
    <col min="745" max="745" width="8.42578125" style="2" customWidth="1"/>
    <col min="746" max="746" width="6.140625" style="2" customWidth="1"/>
    <col min="747" max="747" width="6.5703125" style="2" customWidth="1"/>
    <col min="748" max="748" width="7.28515625" style="2" customWidth="1"/>
    <col min="749" max="749" width="8.28515625" style="2" customWidth="1"/>
    <col min="750" max="750" width="7.28515625" style="2" customWidth="1"/>
    <col min="751" max="751" width="6.7109375" style="2" customWidth="1"/>
    <col min="752" max="752" width="11.140625" style="2" customWidth="1"/>
    <col min="753" max="753" width="9.5703125" style="2" customWidth="1"/>
    <col min="754" max="755" width="11.140625" style="2" customWidth="1"/>
    <col min="756" max="756" width="8.85546875" style="2" customWidth="1"/>
    <col min="757" max="997" width="8.85546875" style="2"/>
    <col min="998" max="998" width="4" style="2" customWidth="1"/>
    <col min="999" max="999" width="31.42578125" style="2" customWidth="1"/>
    <col min="1000" max="1000" width="5.7109375" style="2" customWidth="1"/>
    <col min="1001" max="1001" width="8.42578125" style="2" customWidth="1"/>
    <col min="1002" max="1002" width="6.140625" style="2" customWidth="1"/>
    <col min="1003" max="1003" width="6.5703125" style="2" customWidth="1"/>
    <col min="1004" max="1004" width="7.28515625" style="2" customWidth="1"/>
    <col min="1005" max="1005" width="8.28515625" style="2" customWidth="1"/>
    <col min="1006" max="1006" width="7.28515625" style="2" customWidth="1"/>
    <col min="1007" max="1007" width="6.7109375" style="2" customWidth="1"/>
    <col min="1008" max="1008" width="11.140625" style="2" customWidth="1"/>
    <col min="1009" max="1009" width="9.5703125" style="2" customWidth="1"/>
    <col min="1010" max="1011" width="11.140625" style="2" customWidth="1"/>
    <col min="1012" max="1012" width="8.85546875" style="2" customWidth="1"/>
    <col min="1013" max="1253" width="8.85546875" style="2"/>
    <col min="1254" max="1254" width="4" style="2" customWidth="1"/>
    <col min="1255" max="1255" width="31.42578125" style="2" customWidth="1"/>
    <col min="1256" max="1256" width="5.7109375" style="2" customWidth="1"/>
    <col min="1257" max="1257" width="8.42578125" style="2" customWidth="1"/>
    <col min="1258" max="1258" width="6.140625" style="2" customWidth="1"/>
    <col min="1259" max="1259" width="6.5703125" style="2" customWidth="1"/>
    <col min="1260" max="1260" width="7.28515625" style="2" customWidth="1"/>
    <col min="1261" max="1261" width="8.28515625" style="2" customWidth="1"/>
    <col min="1262" max="1262" width="7.28515625" style="2" customWidth="1"/>
    <col min="1263" max="1263" width="6.7109375" style="2" customWidth="1"/>
    <col min="1264" max="1264" width="11.140625" style="2" customWidth="1"/>
    <col min="1265" max="1265" width="9.5703125" style="2" customWidth="1"/>
    <col min="1266" max="1267" width="11.140625" style="2" customWidth="1"/>
    <col min="1268" max="1268" width="8.85546875" style="2" customWidth="1"/>
    <col min="1269" max="1509" width="8.85546875" style="2"/>
    <col min="1510" max="1510" width="4" style="2" customWidth="1"/>
    <col min="1511" max="1511" width="31.42578125" style="2" customWidth="1"/>
    <col min="1512" max="1512" width="5.7109375" style="2" customWidth="1"/>
    <col min="1513" max="1513" width="8.42578125" style="2" customWidth="1"/>
    <col min="1514" max="1514" width="6.140625" style="2" customWidth="1"/>
    <col min="1515" max="1515" width="6.5703125" style="2" customWidth="1"/>
    <col min="1516" max="1516" width="7.28515625" style="2" customWidth="1"/>
    <col min="1517" max="1517" width="8.28515625" style="2" customWidth="1"/>
    <col min="1518" max="1518" width="7.28515625" style="2" customWidth="1"/>
    <col min="1519" max="1519" width="6.7109375" style="2" customWidth="1"/>
    <col min="1520" max="1520" width="11.140625" style="2" customWidth="1"/>
    <col min="1521" max="1521" width="9.5703125" style="2" customWidth="1"/>
    <col min="1522" max="1523" width="11.140625" style="2" customWidth="1"/>
    <col min="1524" max="1524" width="8.85546875" style="2" customWidth="1"/>
    <col min="1525" max="1765" width="8.85546875" style="2"/>
    <col min="1766" max="1766" width="4" style="2" customWidth="1"/>
    <col min="1767" max="1767" width="31.42578125" style="2" customWidth="1"/>
    <col min="1768" max="1768" width="5.7109375" style="2" customWidth="1"/>
    <col min="1769" max="1769" width="8.42578125" style="2" customWidth="1"/>
    <col min="1770" max="1770" width="6.140625" style="2" customWidth="1"/>
    <col min="1771" max="1771" width="6.5703125" style="2" customWidth="1"/>
    <col min="1772" max="1772" width="7.28515625" style="2" customWidth="1"/>
    <col min="1773" max="1773" width="8.28515625" style="2" customWidth="1"/>
    <col min="1774" max="1774" width="7.28515625" style="2" customWidth="1"/>
    <col min="1775" max="1775" width="6.7109375" style="2" customWidth="1"/>
    <col min="1776" max="1776" width="11.140625" style="2" customWidth="1"/>
    <col min="1777" max="1777" width="9.5703125" style="2" customWidth="1"/>
    <col min="1778" max="1779" width="11.140625" style="2" customWidth="1"/>
    <col min="1780" max="1780" width="8.85546875" style="2" customWidth="1"/>
    <col min="1781" max="2021" width="8.85546875" style="2"/>
    <col min="2022" max="2022" width="4" style="2" customWidth="1"/>
    <col min="2023" max="2023" width="31.42578125" style="2" customWidth="1"/>
    <col min="2024" max="2024" width="5.7109375" style="2" customWidth="1"/>
    <col min="2025" max="2025" width="8.42578125" style="2" customWidth="1"/>
    <col min="2026" max="2026" width="6.140625" style="2" customWidth="1"/>
    <col min="2027" max="2027" width="6.5703125" style="2" customWidth="1"/>
    <col min="2028" max="2028" width="7.28515625" style="2" customWidth="1"/>
    <col min="2029" max="2029" width="8.28515625" style="2" customWidth="1"/>
    <col min="2030" max="2030" width="7.28515625" style="2" customWidth="1"/>
    <col min="2031" max="2031" width="6.7109375" style="2" customWidth="1"/>
    <col min="2032" max="2032" width="11.140625" style="2" customWidth="1"/>
    <col min="2033" max="2033" width="9.5703125" style="2" customWidth="1"/>
    <col min="2034" max="2035" width="11.140625" style="2" customWidth="1"/>
    <col min="2036" max="2036" width="8.85546875" style="2" customWidth="1"/>
    <col min="2037" max="2277" width="8.85546875" style="2"/>
    <col min="2278" max="2278" width="4" style="2" customWidth="1"/>
    <col min="2279" max="2279" width="31.42578125" style="2" customWidth="1"/>
    <col min="2280" max="2280" width="5.7109375" style="2" customWidth="1"/>
    <col min="2281" max="2281" width="8.42578125" style="2" customWidth="1"/>
    <col min="2282" max="2282" width="6.140625" style="2" customWidth="1"/>
    <col min="2283" max="2283" width="6.5703125" style="2" customWidth="1"/>
    <col min="2284" max="2284" width="7.28515625" style="2" customWidth="1"/>
    <col min="2285" max="2285" width="8.28515625" style="2" customWidth="1"/>
    <col min="2286" max="2286" width="7.28515625" style="2" customWidth="1"/>
    <col min="2287" max="2287" width="6.7109375" style="2" customWidth="1"/>
    <col min="2288" max="2288" width="11.140625" style="2" customWidth="1"/>
    <col min="2289" max="2289" width="9.5703125" style="2" customWidth="1"/>
    <col min="2290" max="2291" width="11.140625" style="2" customWidth="1"/>
    <col min="2292" max="2292" width="8.85546875" style="2" customWidth="1"/>
    <col min="2293" max="2533" width="8.85546875" style="2"/>
    <col min="2534" max="2534" width="4" style="2" customWidth="1"/>
    <col min="2535" max="2535" width="31.42578125" style="2" customWidth="1"/>
    <col min="2536" max="2536" width="5.7109375" style="2" customWidth="1"/>
    <col min="2537" max="2537" width="8.42578125" style="2" customWidth="1"/>
    <col min="2538" max="2538" width="6.140625" style="2" customWidth="1"/>
    <col min="2539" max="2539" width="6.5703125" style="2" customWidth="1"/>
    <col min="2540" max="2540" width="7.28515625" style="2" customWidth="1"/>
    <col min="2541" max="2541" width="8.28515625" style="2" customWidth="1"/>
    <col min="2542" max="2542" width="7.28515625" style="2" customWidth="1"/>
    <col min="2543" max="2543" width="6.7109375" style="2" customWidth="1"/>
    <col min="2544" max="2544" width="11.140625" style="2" customWidth="1"/>
    <col min="2545" max="2545" width="9.5703125" style="2" customWidth="1"/>
    <col min="2546" max="2547" width="11.140625" style="2" customWidth="1"/>
    <col min="2548" max="2548" width="8.85546875" style="2" customWidth="1"/>
    <col min="2549" max="2789" width="8.85546875" style="2"/>
    <col min="2790" max="2790" width="4" style="2" customWidth="1"/>
    <col min="2791" max="2791" width="31.42578125" style="2" customWidth="1"/>
    <col min="2792" max="2792" width="5.7109375" style="2" customWidth="1"/>
    <col min="2793" max="2793" width="8.42578125" style="2" customWidth="1"/>
    <col min="2794" max="2794" width="6.140625" style="2" customWidth="1"/>
    <col min="2795" max="2795" width="6.5703125" style="2" customWidth="1"/>
    <col min="2796" max="2796" width="7.28515625" style="2" customWidth="1"/>
    <col min="2797" max="2797" width="8.28515625" style="2" customWidth="1"/>
    <col min="2798" max="2798" width="7.28515625" style="2" customWidth="1"/>
    <col min="2799" max="2799" width="6.7109375" style="2" customWidth="1"/>
    <col min="2800" max="2800" width="11.140625" style="2" customWidth="1"/>
    <col min="2801" max="2801" width="9.5703125" style="2" customWidth="1"/>
    <col min="2802" max="2803" width="11.140625" style="2" customWidth="1"/>
    <col min="2804" max="2804" width="8.85546875" style="2" customWidth="1"/>
    <col min="2805" max="3045" width="8.85546875" style="2"/>
    <col min="3046" max="3046" width="4" style="2" customWidth="1"/>
    <col min="3047" max="3047" width="31.42578125" style="2" customWidth="1"/>
    <col min="3048" max="3048" width="5.7109375" style="2" customWidth="1"/>
    <col min="3049" max="3049" width="8.42578125" style="2" customWidth="1"/>
    <col min="3050" max="3050" width="6.140625" style="2" customWidth="1"/>
    <col min="3051" max="3051" width="6.5703125" style="2" customWidth="1"/>
    <col min="3052" max="3052" width="7.28515625" style="2" customWidth="1"/>
    <col min="3053" max="3053" width="8.28515625" style="2" customWidth="1"/>
    <col min="3054" max="3054" width="7.28515625" style="2" customWidth="1"/>
    <col min="3055" max="3055" width="6.7109375" style="2" customWidth="1"/>
    <col min="3056" max="3056" width="11.140625" style="2" customWidth="1"/>
    <col min="3057" max="3057" width="9.5703125" style="2" customWidth="1"/>
    <col min="3058" max="3059" width="11.140625" style="2" customWidth="1"/>
    <col min="3060" max="3060" width="8.85546875" style="2" customWidth="1"/>
    <col min="3061" max="3301" width="8.85546875" style="2"/>
    <col min="3302" max="3302" width="4" style="2" customWidth="1"/>
    <col min="3303" max="3303" width="31.42578125" style="2" customWidth="1"/>
    <col min="3304" max="3304" width="5.7109375" style="2" customWidth="1"/>
    <col min="3305" max="3305" width="8.42578125" style="2" customWidth="1"/>
    <col min="3306" max="3306" width="6.140625" style="2" customWidth="1"/>
    <col min="3307" max="3307" width="6.5703125" style="2" customWidth="1"/>
    <col min="3308" max="3308" width="7.28515625" style="2" customWidth="1"/>
    <col min="3309" max="3309" width="8.28515625" style="2" customWidth="1"/>
    <col min="3310" max="3310" width="7.28515625" style="2" customWidth="1"/>
    <col min="3311" max="3311" width="6.7109375" style="2" customWidth="1"/>
    <col min="3312" max="3312" width="11.140625" style="2" customWidth="1"/>
    <col min="3313" max="3313" width="9.5703125" style="2" customWidth="1"/>
    <col min="3314" max="3315" width="11.140625" style="2" customWidth="1"/>
    <col min="3316" max="3316" width="8.85546875" style="2" customWidth="1"/>
    <col min="3317" max="3557" width="8.85546875" style="2"/>
    <col min="3558" max="3558" width="4" style="2" customWidth="1"/>
    <col min="3559" max="3559" width="31.42578125" style="2" customWidth="1"/>
    <col min="3560" max="3560" width="5.7109375" style="2" customWidth="1"/>
    <col min="3561" max="3561" width="8.42578125" style="2" customWidth="1"/>
    <col min="3562" max="3562" width="6.140625" style="2" customWidth="1"/>
    <col min="3563" max="3563" width="6.5703125" style="2" customWidth="1"/>
    <col min="3564" max="3564" width="7.28515625" style="2" customWidth="1"/>
    <col min="3565" max="3565" width="8.28515625" style="2" customWidth="1"/>
    <col min="3566" max="3566" width="7.28515625" style="2" customWidth="1"/>
    <col min="3567" max="3567" width="6.7109375" style="2" customWidth="1"/>
    <col min="3568" max="3568" width="11.140625" style="2" customWidth="1"/>
    <col min="3569" max="3569" width="9.5703125" style="2" customWidth="1"/>
    <col min="3570" max="3571" width="11.140625" style="2" customWidth="1"/>
    <col min="3572" max="3572" width="8.85546875" style="2" customWidth="1"/>
    <col min="3573" max="3813" width="8.85546875" style="2"/>
    <col min="3814" max="3814" width="4" style="2" customWidth="1"/>
    <col min="3815" max="3815" width="31.42578125" style="2" customWidth="1"/>
    <col min="3816" max="3816" width="5.7109375" style="2" customWidth="1"/>
    <col min="3817" max="3817" width="8.42578125" style="2" customWidth="1"/>
    <col min="3818" max="3818" width="6.140625" style="2" customWidth="1"/>
    <col min="3819" max="3819" width="6.5703125" style="2" customWidth="1"/>
    <col min="3820" max="3820" width="7.28515625" style="2" customWidth="1"/>
    <col min="3821" max="3821" width="8.28515625" style="2" customWidth="1"/>
    <col min="3822" max="3822" width="7.28515625" style="2" customWidth="1"/>
    <col min="3823" max="3823" width="6.7109375" style="2" customWidth="1"/>
    <col min="3824" max="3824" width="11.140625" style="2" customWidth="1"/>
    <col min="3825" max="3825" width="9.5703125" style="2" customWidth="1"/>
    <col min="3826" max="3827" width="11.140625" style="2" customWidth="1"/>
    <col min="3828" max="3828" width="8.85546875" style="2" customWidth="1"/>
    <col min="3829" max="4069" width="8.85546875" style="2"/>
    <col min="4070" max="4070" width="4" style="2" customWidth="1"/>
    <col min="4071" max="4071" width="31.42578125" style="2" customWidth="1"/>
    <col min="4072" max="4072" width="5.7109375" style="2" customWidth="1"/>
    <col min="4073" max="4073" width="8.42578125" style="2" customWidth="1"/>
    <col min="4074" max="4074" width="6.140625" style="2" customWidth="1"/>
    <col min="4075" max="4075" width="6.5703125" style="2" customWidth="1"/>
    <col min="4076" max="4076" width="7.28515625" style="2" customWidth="1"/>
    <col min="4077" max="4077" width="8.28515625" style="2" customWidth="1"/>
    <col min="4078" max="4078" width="7.28515625" style="2" customWidth="1"/>
    <col min="4079" max="4079" width="6.7109375" style="2" customWidth="1"/>
    <col min="4080" max="4080" width="11.140625" style="2" customWidth="1"/>
    <col min="4081" max="4081" width="9.5703125" style="2" customWidth="1"/>
    <col min="4082" max="4083" width="11.140625" style="2" customWidth="1"/>
    <col min="4084" max="4084" width="8.85546875" style="2" customWidth="1"/>
    <col min="4085" max="4325" width="8.85546875" style="2"/>
    <col min="4326" max="4326" width="4" style="2" customWidth="1"/>
    <col min="4327" max="4327" width="31.42578125" style="2" customWidth="1"/>
    <col min="4328" max="4328" width="5.7109375" style="2" customWidth="1"/>
    <col min="4329" max="4329" width="8.42578125" style="2" customWidth="1"/>
    <col min="4330" max="4330" width="6.140625" style="2" customWidth="1"/>
    <col min="4331" max="4331" width="6.5703125" style="2" customWidth="1"/>
    <col min="4332" max="4332" width="7.28515625" style="2" customWidth="1"/>
    <col min="4333" max="4333" width="8.28515625" style="2" customWidth="1"/>
    <col min="4334" max="4334" width="7.28515625" style="2" customWidth="1"/>
    <col min="4335" max="4335" width="6.7109375" style="2" customWidth="1"/>
    <col min="4336" max="4336" width="11.140625" style="2" customWidth="1"/>
    <col min="4337" max="4337" width="9.5703125" style="2" customWidth="1"/>
    <col min="4338" max="4339" width="11.140625" style="2" customWidth="1"/>
    <col min="4340" max="4340" width="8.85546875" style="2" customWidth="1"/>
    <col min="4341" max="4581" width="8.85546875" style="2"/>
    <col min="4582" max="4582" width="4" style="2" customWidth="1"/>
    <col min="4583" max="4583" width="31.42578125" style="2" customWidth="1"/>
    <col min="4584" max="4584" width="5.7109375" style="2" customWidth="1"/>
    <col min="4585" max="4585" width="8.42578125" style="2" customWidth="1"/>
    <col min="4586" max="4586" width="6.140625" style="2" customWidth="1"/>
    <col min="4587" max="4587" width="6.5703125" style="2" customWidth="1"/>
    <col min="4588" max="4588" width="7.28515625" style="2" customWidth="1"/>
    <col min="4589" max="4589" width="8.28515625" style="2" customWidth="1"/>
    <col min="4590" max="4590" width="7.28515625" style="2" customWidth="1"/>
    <col min="4591" max="4591" width="6.7109375" style="2" customWidth="1"/>
    <col min="4592" max="4592" width="11.140625" style="2" customWidth="1"/>
    <col min="4593" max="4593" width="9.5703125" style="2" customWidth="1"/>
    <col min="4594" max="4595" width="11.140625" style="2" customWidth="1"/>
    <col min="4596" max="4596" width="8.85546875" style="2" customWidth="1"/>
    <col min="4597" max="4837" width="8.85546875" style="2"/>
    <col min="4838" max="4838" width="4" style="2" customWidth="1"/>
    <col min="4839" max="4839" width="31.42578125" style="2" customWidth="1"/>
    <col min="4840" max="4840" width="5.7109375" style="2" customWidth="1"/>
    <col min="4841" max="4841" width="8.42578125" style="2" customWidth="1"/>
    <col min="4842" max="4842" width="6.140625" style="2" customWidth="1"/>
    <col min="4843" max="4843" width="6.5703125" style="2" customWidth="1"/>
    <col min="4844" max="4844" width="7.28515625" style="2" customWidth="1"/>
    <col min="4845" max="4845" width="8.28515625" style="2" customWidth="1"/>
    <col min="4846" max="4846" width="7.28515625" style="2" customWidth="1"/>
    <col min="4847" max="4847" width="6.7109375" style="2" customWidth="1"/>
    <col min="4848" max="4848" width="11.140625" style="2" customWidth="1"/>
    <col min="4849" max="4849" width="9.5703125" style="2" customWidth="1"/>
    <col min="4850" max="4851" width="11.140625" style="2" customWidth="1"/>
    <col min="4852" max="4852" width="8.85546875" style="2" customWidth="1"/>
    <col min="4853" max="5093" width="8.85546875" style="2"/>
    <col min="5094" max="5094" width="4" style="2" customWidth="1"/>
    <col min="5095" max="5095" width="31.42578125" style="2" customWidth="1"/>
    <col min="5096" max="5096" width="5.7109375" style="2" customWidth="1"/>
    <col min="5097" max="5097" width="8.42578125" style="2" customWidth="1"/>
    <col min="5098" max="5098" width="6.140625" style="2" customWidth="1"/>
    <col min="5099" max="5099" width="6.5703125" style="2" customWidth="1"/>
    <col min="5100" max="5100" width="7.28515625" style="2" customWidth="1"/>
    <col min="5101" max="5101" width="8.28515625" style="2" customWidth="1"/>
    <col min="5102" max="5102" width="7.28515625" style="2" customWidth="1"/>
    <col min="5103" max="5103" width="6.7109375" style="2" customWidth="1"/>
    <col min="5104" max="5104" width="11.140625" style="2" customWidth="1"/>
    <col min="5105" max="5105" width="9.5703125" style="2" customWidth="1"/>
    <col min="5106" max="5107" width="11.140625" style="2" customWidth="1"/>
    <col min="5108" max="5108" width="8.85546875" style="2" customWidth="1"/>
    <col min="5109" max="5349" width="8.85546875" style="2"/>
    <col min="5350" max="5350" width="4" style="2" customWidth="1"/>
    <col min="5351" max="5351" width="31.42578125" style="2" customWidth="1"/>
    <col min="5352" max="5352" width="5.7109375" style="2" customWidth="1"/>
    <col min="5353" max="5353" width="8.42578125" style="2" customWidth="1"/>
    <col min="5354" max="5354" width="6.140625" style="2" customWidth="1"/>
    <col min="5355" max="5355" width="6.5703125" style="2" customWidth="1"/>
    <col min="5356" max="5356" width="7.28515625" style="2" customWidth="1"/>
    <col min="5357" max="5357" width="8.28515625" style="2" customWidth="1"/>
    <col min="5358" max="5358" width="7.28515625" style="2" customWidth="1"/>
    <col min="5359" max="5359" width="6.7109375" style="2" customWidth="1"/>
    <col min="5360" max="5360" width="11.140625" style="2" customWidth="1"/>
    <col min="5361" max="5361" width="9.5703125" style="2" customWidth="1"/>
    <col min="5362" max="5363" width="11.140625" style="2" customWidth="1"/>
    <col min="5364" max="5364" width="8.85546875" style="2" customWidth="1"/>
    <col min="5365" max="5605" width="8.85546875" style="2"/>
    <col min="5606" max="5606" width="4" style="2" customWidth="1"/>
    <col min="5607" max="5607" width="31.42578125" style="2" customWidth="1"/>
    <col min="5608" max="5608" width="5.7109375" style="2" customWidth="1"/>
    <col min="5609" max="5609" width="8.42578125" style="2" customWidth="1"/>
    <col min="5610" max="5610" width="6.140625" style="2" customWidth="1"/>
    <col min="5611" max="5611" width="6.5703125" style="2" customWidth="1"/>
    <col min="5612" max="5612" width="7.28515625" style="2" customWidth="1"/>
    <col min="5613" max="5613" width="8.28515625" style="2" customWidth="1"/>
    <col min="5614" max="5614" width="7.28515625" style="2" customWidth="1"/>
    <col min="5615" max="5615" width="6.7109375" style="2" customWidth="1"/>
    <col min="5616" max="5616" width="11.140625" style="2" customWidth="1"/>
    <col min="5617" max="5617" width="9.5703125" style="2" customWidth="1"/>
    <col min="5618" max="5619" width="11.140625" style="2" customWidth="1"/>
    <col min="5620" max="5620" width="8.85546875" style="2" customWidth="1"/>
    <col min="5621" max="5861" width="8.85546875" style="2"/>
    <col min="5862" max="5862" width="4" style="2" customWidth="1"/>
    <col min="5863" max="5863" width="31.42578125" style="2" customWidth="1"/>
    <col min="5864" max="5864" width="5.7109375" style="2" customWidth="1"/>
    <col min="5865" max="5865" width="8.42578125" style="2" customWidth="1"/>
    <col min="5866" max="5866" width="6.140625" style="2" customWidth="1"/>
    <col min="5867" max="5867" width="6.5703125" style="2" customWidth="1"/>
    <col min="5868" max="5868" width="7.28515625" style="2" customWidth="1"/>
    <col min="5869" max="5869" width="8.28515625" style="2" customWidth="1"/>
    <col min="5870" max="5870" width="7.28515625" style="2" customWidth="1"/>
    <col min="5871" max="5871" width="6.7109375" style="2" customWidth="1"/>
    <col min="5872" max="5872" width="11.140625" style="2" customWidth="1"/>
    <col min="5873" max="5873" width="9.5703125" style="2" customWidth="1"/>
    <col min="5874" max="5875" width="11.140625" style="2" customWidth="1"/>
    <col min="5876" max="5876" width="8.85546875" style="2" customWidth="1"/>
    <col min="5877" max="6117" width="8.85546875" style="2"/>
    <col min="6118" max="6118" width="4" style="2" customWidth="1"/>
    <col min="6119" max="6119" width="31.42578125" style="2" customWidth="1"/>
    <col min="6120" max="6120" width="5.7109375" style="2" customWidth="1"/>
    <col min="6121" max="6121" width="8.42578125" style="2" customWidth="1"/>
    <col min="6122" max="6122" width="6.140625" style="2" customWidth="1"/>
    <col min="6123" max="6123" width="6.5703125" style="2" customWidth="1"/>
    <col min="6124" max="6124" width="7.28515625" style="2" customWidth="1"/>
    <col min="6125" max="6125" width="8.28515625" style="2" customWidth="1"/>
    <col min="6126" max="6126" width="7.28515625" style="2" customWidth="1"/>
    <col min="6127" max="6127" width="6.7109375" style="2" customWidth="1"/>
    <col min="6128" max="6128" width="11.140625" style="2" customWidth="1"/>
    <col min="6129" max="6129" width="9.5703125" style="2" customWidth="1"/>
    <col min="6130" max="6131" width="11.140625" style="2" customWidth="1"/>
    <col min="6132" max="6132" width="8.85546875" style="2" customWidth="1"/>
    <col min="6133" max="6373" width="8.85546875" style="2"/>
    <col min="6374" max="6374" width="4" style="2" customWidth="1"/>
    <col min="6375" max="6375" width="31.42578125" style="2" customWidth="1"/>
    <col min="6376" max="6376" width="5.7109375" style="2" customWidth="1"/>
    <col min="6377" max="6377" width="8.42578125" style="2" customWidth="1"/>
    <col min="6378" max="6378" width="6.140625" style="2" customWidth="1"/>
    <col min="6379" max="6379" width="6.5703125" style="2" customWidth="1"/>
    <col min="6380" max="6380" width="7.28515625" style="2" customWidth="1"/>
    <col min="6381" max="6381" width="8.28515625" style="2" customWidth="1"/>
    <col min="6382" max="6382" width="7.28515625" style="2" customWidth="1"/>
    <col min="6383" max="6383" width="6.7109375" style="2" customWidth="1"/>
    <col min="6384" max="6384" width="11.140625" style="2" customWidth="1"/>
    <col min="6385" max="6385" width="9.5703125" style="2" customWidth="1"/>
    <col min="6386" max="6387" width="11.140625" style="2" customWidth="1"/>
    <col min="6388" max="6388" width="8.85546875" style="2" customWidth="1"/>
    <col min="6389" max="6629" width="8.85546875" style="2"/>
    <col min="6630" max="6630" width="4" style="2" customWidth="1"/>
    <col min="6631" max="6631" width="31.42578125" style="2" customWidth="1"/>
    <col min="6632" max="6632" width="5.7109375" style="2" customWidth="1"/>
    <col min="6633" max="6633" width="8.42578125" style="2" customWidth="1"/>
    <col min="6634" max="6634" width="6.140625" style="2" customWidth="1"/>
    <col min="6635" max="6635" width="6.5703125" style="2" customWidth="1"/>
    <col min="6636" max="6636" width="7.28515625" style="2" customWidth="1"/>
    <col min="6637" max="6637" width="8.28515625" style="2" customWidth="1"/>
    <col min="6638" max="6638" width="7.28515625" style="2" customWidth="1"/>
    <col min="6639" max="6639" width="6.7109375" style="2" customWidth="1"/>
    <col min="6640" max="6640" width="11.140625" style="2" customWidth="1"/>
    <col min="6641" max="6641" width="9.5703125" style="2" customWidth="1"/>
    <col min="6642" max="6643" width="11.140625" style="2" customWidth="1"/>
    <col min="6644" max="6644" width="8.85546875" style="2" customWidth="1"/>
    <col min="6645" max="6885" width="8.85546875" style="2"/>
    <col min="6886" max="6886" width="4" style="2" customWidth="1"/>
    <col min="6887" max="6887" width="31.42578125" style="2" customWidth="1"/>
    <col min="6888" max="6888" width="5.7109375" style="2" customWidth="1"/>
    <col min="6889" max="6889" width="8.42578125" style="2" customWidth="1"/>
    <col min="6890" max="6890" width="6.140625" style="2" customWidth="1"/>
    <col min="6891" max="6891" width="6.5703125" style="2" customWidth="1"/>
    <col min="6892" max="6892" width="7.28515625" style="2" customWidth="1"/>
    <col min="6893" max="6893" width="8.28515625" style="2" customWidth="1"/>
    <col min="6894" max="6894" width="7.28515625" style="2" customWidth="1"/>
    <col min="6895" max="6895" width="6.7109375" style="2" customWidth="1"/>
    <col min="6896" max="6896" width="11.140625" style="2" customWidth="1"/>
    <col min="6897" max="6897" width="9.5703125" style="2" customWidth="1"/>
    <col min="6898" max="6899" width="11.140625" style="2" customWidth="1"/>
    <col min="6900" max="6900" width="8.85546875" style="2" customWidth="1"/>
    <col min="6901" max="7141" width="8.85546875" style="2"/>
    <col min="7142" max="7142" width="4" style="2" customWidth="1"/>
    <col min="7143" max="7143" width="31.42578125" style="2" customWidth="1"/>
    <col min="7144" max="7144" width="5.7109375" style="2" customWidth="1"/>
    <col min="7145" max="7145" width="8.42578125" style="2" customWidth="1"/>
    <col min="7146" max="7146" width="6.140625" style="2" customWidth="1"/>
    <col min="7147" max="7147" width="6.5703125" style="2" customWidth="1"/>
    <col min="7148" max="7148" width="7.28515625" style="2" customWidth="1"/>
    <col min="7149" max="7149" width="8.28515625" style="2" customWidth="1"/>
    <col min="7150" max="7150" width="7.28515625" style="2" customWidth="1"/>
    <col min="7151" max="7151" width="6.7109375" style="2" customWidth="1"/>
    <col min="7152" max="7152" width="11.140625" style="2" customWidth="1"/>
    <col min="7153" max="7153" width="9.5703125" style="2" customWidth="1"/>
    <col min="7154" max="7155" width="11.140625" style="2" customWidth="1"/>
    <col min="7156" max="7156" width="8.85546875" style="2" customWidth="1"/>
    <col min="7157" max="7397" width="8.85546875" style="2"/>
    <col min="7398" max="7398" width="4" style="2" customWidth="1"/>
    <col min="7399" max="7399" width="31.42578125" style="2" customWidth="1"/>
    <col min="7400" max="7400" width="5.7109375" style="2" customWidth="1"/>
    <col min="7401" max="7401" width="8.42578125" style="2" customWidth="1"/>
    <col min="7402" max="7402" width="6.140625" style="2" customWidth="1"/>
    <col min="7403" max="7403" width="6.5703125" style="2" customWidth="1"/>
    <col min="7404" max="7404" width="7.28515625" style="2" customWidth="1"/>
    <col min="7405" max="7405" width="8.28515625" style="2" customWidth="1"/>
    <col min="7406" max="7406" width="7.28515625" style="2" customWidth="1"/>
    <col min="7407" max="7407" width="6.7109375" style="2" customWidth="1"/>
    <col min="7408" max="7408" width="11.140625" style="2" customWidth="1"/>
    <col min="7409" max="7409" width="9.5703125" style="2" customWidth="1"/>
    <col min="7410" max="7411" width="11.140625" style="2" customWidth="1"/>
    <col min="7412" max="7412" width="8.85546875" style="2" customWidth="1"/>
    <col min="7413" max="7653" width="8.85546875" style="2"/>
    <col min="7654" max="7654" width="4" style="2" customWidth="1"/>
    <col min="7655" max="7655" width="31.42578125" style="2" customWidth="1"/>
    <col min="7656" max="7656" width="5.7109375" style="2" customWidth="1"/>
    <col min="7657" max="7657" width="8.42578125" style="2" customWidth="1"/>
    <col min="7658" max="7658" width="6.140625" style="2" customWidth="1"/>
    <col min="7659" max="7659" width="6.5703125" style="2" customWidth="1"/>
    <col min="7660" max="7660" width="7.28515625" style="2" customWidth="1"/>
    <col min="7661" max="7661" width="8.28515625" style="2" customWidth="1"/>
    <col min="7662" max="7662" width="7.28515625" style="2" customWidth="1"/>
    <col min="7663" max="7663" width="6.7109375" style="2" customWidth="1"/>
    <col min="7664" max="7664" width="11.140625" style="2" customWidth="1"/>
    <col min="7665" max="7665" width="9.5703125" style="2" customWidth="1"/>
    <col min="7666" max="7667" width="11.140625" style="2" customWidth="1"/>
    <col min="7668" max="7668" width="8.85546875" style="2" customWidth="1"/>
    <col min="7669" max="7909" width="8.85546875" style="2"/>
    <col min="7910" max="7910" width="4" style="2" customWidth="1"/>
    <col min="7911" max="7911" width="31.42578125" style="2" customWidth="1"/>
    <col min="7912" max="7912" width="5.7109375" style="2" customWidth="1"/>
    <col min="7913" max="7913" width="8.42578125" style="2" customWidth="1"/>
    <col min="7914" max="7914" width="6.140625" style="2" customWidth="1"/>
    <col min="7915" max="7915" width="6.5703125" style="2" customWidth="1"/>
    <col min="7916" max="7916" width="7.28515625" style="2" customWidth="1"/>
    <col min="7917" max="7917" width="8.28515625" style="2" customWidth="1"/>
    <col min="7918" max="7918" width="7.28515625" style="2" customWidth="1"/>
    <col min="7919" max="7919" width="6.7109375" style="2" customWidth="1"/>
    <col min="7920" max="7920" width="11.140625" style="2" customWidth="1"/>
    <col min="7921" max="7921" width="9.5703125" style="2" customWidth="1"/>
    <col min="7922" max="7923" width="11.140625" style="2" customWidth="1"/>
    <col min="7924" max="7924" width="8.85546875" style="2" customWidth="1"/>
    <col min="7925" max="8165" width="8.85546875" style="2"/>
    <col min="8166" max="8166" width="4" style="2" customWidth="1"/>
    <col min="8167" max="8167" width="31.42578125" style="2" customWidth="1"/>
    <col min="8168" max="8168" width="5.7109375" style="2" customWidth="1"/>
    <col min="8169" max="8169" width="8.42578125" style="2" customWidth="1"/>
    <col min="8170" max="8170" width="6.140625" style="2" customWidth="1"/>
    <col min="8171" max="8171" width="6.5703125" style="2" customWidth="1"/>
    <col min="8172" max="8172" width="7.28515625" style="2" customWidth="1"/>
    <col min="8173" max="8173" width="8.28515625" style="2" customWidth="1"/>
    <col min="8174" max="8174" width="7.28515625" style="2" customWidth="1"/>
    <col min="8175" max="8175" width="6.7109375" style="2" customWidth="1"/>
    <col min="8176" max="8176" width="11.140625" style="2" customWidth="1"/>
    <col min="8177" max="8177" width="9.5703125" style="2" customWidth="1"/>
    <col min="8178" max="8179" width="11.140625" style="2" customWidth="1"/>
    <col min="8180" max="8180" width="8.85546875" style="2" customWidth="1"/>
    <col min="8181" max="8421" width="8.85546875" style="2"/>
    <col min="8422" max="8422" width="4" style="2" customWidth="1"/>
    <col min="8423" max="8423" width="31.42578125" style="2" customWidth="1"/>
    <col min="8424" max="8424" width="5.7109375" style="2" customWidth="1"/>
    <col min="8425" max="8425" width="8.42578125" style="2" customWidth="1"/>
    <col min="8426" max="8426" width="6.140625" style="2" customWidth="1"/>
    <col min="8427" max="8427" width="6.5703125" style="2" customWidth="1"/>
    <col min="8428" max="8428" width="7.28515625" style="2" customWidth="1"/>
    <col min="8429" max="8429" width="8.28515625" style="2" customWidth="1"/>
    <col min="8430" max="8430" width="7.28515625" style="2" customWidth="1"/>
    <col min="8431" max="8431" width="6.7109375" style="2" customWidth="1"/>
    <col min="8432" max="8432" width="11.140625" style="2" customWidth="1"/>
    <col min="8433" max="8433" width="9.5703125" style="2" customWidth="1"/>
    <col min="8434" max="8435" width="11.140625" style="2" customWidth="1"/>
    <col min="8436" max="8436" width="8.85546875" style="2" customWidth="1"/>
    <col min="8437" max="8677" width="8.85546875" style="2"/>
    <col min="8678" max="8678" width="4" style="2" customWidth="1"/>
    <col min="8679" max="8679" width="31.42578125" style="2" customWidth="1"/>
    <col min="8680" max="8680" width="5.7109375" style="2" customWidth="1"/>
    <col min="8681" max="8681" width="8.42578125" style="2" customWidth="1"/>
    <col min="8682" max="8682" width="6.140625" style="2" customWidth="1"/>
    <col min="8683" max="8683" width="6.5703125" style="2" customWidth="1"/>
    <col min="8684" max="8684" width="7.28515625" style="2" customWidth="1"/>
    <col min="8685" max="8685" width="8.28515625" style="2" customWidth="1"/>
    <col min="8686" max="8686" width="7.28515625" style="2" customWidth="1"/>
    <col min="8687" max="8687" width="6.7109375" style="2" customWidth="1"/>
    <col min="8688" max="8688" width="11.140625" style="2" customWidth="1"/>
    <col min="8689" max="8689" width="9.5703125" style="2" customWidth="1"/>
    <col min="8690" max="8691" width="11.140625" style="2" customWidth="1"/>
    <col min="8692" max="8692" width="8.85546875" style="2" customWidth="1"/>
    <col min="8693" max="8933" width="8.85546875" style="2"/>
    <col min="8934" max="8934" width="4" style="2" customWidth="1"/>
    <col min="8935" max="8935" width="31.42578125" style="2" customWidth="1"/>
    <col min="8936" max="8936" width="5.7109375" style="2" customWidth="1"/>
    <col min="8937" max="8937" width="8.42578125" style="2" customWidth="1"/>
    <col min="8938" max="8938" width="6.140625" style="2" customWidth="1"/>
    <col min="8939" max="8939" width="6.5703125" style="2" customWidth="1"/>
    <col min="8940" max="8940" width="7.28515625" style="2" customWidth="1"/>
    <col min="8941" max="8941" width="8.28515625" style="2" customWidth="1"/>
    <col min="8942" max="8942" width="7.28515625" style="2" customWidth="1"/>
    <col min="8943" max="8943" width="6.7109375" style="2" customWidth="1"/>
    <col min="8944" max="8944" width="11.140625" style="2" customWidth="1"/>
    <col min="8945" max="8945" width="9.5703125" style="2" customWidth="1"/>
    <col min="8946" max="8947" width="11.140625" style="2" customWidth="1"/>
    <col min="8948" max="8948" width="8.85546875" style="2" customWidth="1"/>
    <col min="8949" max="9189" width="8.85546875" style="2"/>
    <col min="9190" max="9190" width="4" style="2" customWidth="1"/>
    <col min="9191" max="9191" width="31.42578125" style="2" customWidth="1"/>
    <col min="9192" max="9192" width="5.7109375" style="2" customWidth="1"/>
    <col min="9193" max="9193" width="8.42578125" style="2" customWidth="1"/>
    <col min="9194" max="9194" width="6.140625" style="2" customWidth="1"/>
    <col min="9195" max="9195" width="6.5703125" style="2" customWidth="1"/>
    <col min="9196" max="9196" width="7.28515625" style="2" customWidth="1"/>
    <col min="9197" max="9197" width="8.28515625" style="2" customWidth="1"/>
    <col min="9198" max="9198" width="7.28515625" style="2" customWidth="1"/>
    <col min="9199" max="9199" width="6.7109375" style="2" customWidth="1"/>
    <col min="9200" max="9200" width="11.140625" style="2" customWidth="1"/>
    <col min="9201" max="9201" width="9.5703125" style="2" customWidth="1"/>
    <col min="9202" max="9203" width="11.140625" style="2" customWidth="1"/>
    <col min="9204" max="9204" width="8.85546875" style="2" customWidth="1"/>
    <col min="9205" max="9445" width="8.85546875" style="2"/>
    <col min="9446" max="9446" width="4" style="2" customWidth="1"/>
    <col min="9447" max="9447" width="31.42578125" style="2" customWidth="1"/>
    <col min="9448" max="9448" width="5.7109375" style="2" customWidth="1"/>
    <col min="9449" max="9449" width="8.42578125" style="2" customWidth="1"/>
    <col min="9450" max="9450" width="6.140625" style="2" customWidth="1"/>
    <col min="9451" max="9451" width="6.5703125" style="2" customWidth="1"/>
    <col min="9452" max="9452" width="7.28515625" style="2" customWidth="1"/>
    <col min="9453" max="9453" width="8.28515625" style="2" customWidth="1"/>
    <col min="9454" max="9454" width="7.28515625" style="2" customWidth="1"/>
    <col min="9455" max="9455" width="6.7109375" style="2" customWidth="1"/>
    <col min="9456" max="9456" width="11.140625" style="2" customWidth="1"/>
    <col min="9457" max="9457" width="9.5703125" style="2" customWidth="1"/>
    <col min="9458" max="9459" width="11.140625" style="2" customWidth="1"/>
    <col min="9460" max="9460" width="8.85546875" style="2" customWidth="1"/>
    <col min="9461" max="9701" width="8.85546875" style="2"/>
    <col min="9702" max="9702" width="4" style="2" customWidth="1"/>
    <col min="9703" max="9703" width="31.42578125" style="2" customWidth="1"/>
    <col min="9704" max="9704" width="5.7109375" style="2" customWidth="1"/>
    <col min="9705" max="9705" width="8.42578125" style="2" customWidth="1"/>
    <col min="9706" max="9706" width="6.140625" style="2" customWidth="1"/>
    <col min="9707" max="9707" width="6.5703125" style="2" customWidth="1"/>
    <col min="9708" max="9708" width="7.28515625" style="2" customWidth="1"/>
    <col min="9709" max="9709" width="8.28515625" style="2" customWidth="1"/>
    <col min="9710" max="9710" width="7.28515625" style="2" customWidth="1"/>
    <col min="9711" max="9711" width="6.7109375" style="2" customWidth="1"/>
    <col min="9712" max="9712" width="11.140625" style="2" customWidth="1"/>
    <col min="9713" max="9713" width="9.5703125" style="2" customWidth="1"/>
    <col min="9714" max="9715" width="11.140625" style="2" customWidth="1"/>
    <col min="9716" max="9716" width="8.85546875" style="2" customWidth="1"/>
    <col min="9717" max="9957" width="8.85546875" style="2"/>
    <col min="9958" max="9958" width="4" style="2" customWidth="1"/>
    <col min="9959" max="9959" width="31.42578125" style="2" customWidth="1"/>
    <col min="9960" max="9960" width="5.7109375" style="2" customWidth="1"/>
    <col min="9961" max="9961" width="8.42578125" style="2" customWidth="1"/>
    <col min="9962" max="9962" width="6.140625" style="2" customWidth="1"/>
    <col min="9963" max="9963" width="6.5703125" style="2" customWidth="1"/>
    <col min="9964" max="9964" width="7.28515625" style="2" customWidth="1"/>
    <col min="9965" max="9965" width="8.28515625" style="2" customWidth="1"/>
    <col min="9966" max="9966" width="7.28515625" style="2" customWidth="1"/>
    <col min="9967" max="9967" width="6.7109375" style="2" customWidth="1"/>
    <col min="9968" max="9968" width="11.140625" style="2" customWidth="1"/>
    <col min="9969" max="9969" width="9.5703125" style="2" customWidth="1"/>
    <col min="9970" max="9971" width="11.140625" style="2" customWidth="1"/>
    <col min="9972" max="9972" width="8.85546875" style="2" customWidth="1"/>
    <col min="9973" max="10213" width="8.85546875" style="2"/>
    <col min="10214" max="10214" width="4" style="2" customWidth="1"/>
    <col min="10215" max="10215" width="31.42578125" style="2" customWidth="1"/>
    <col min="10216" max="10216" width="5.7109375" style="2" customWidth="1"/>
    <col min="10217" max="10217" width="8.42578125" style="2" customWidth="1"/>
    <col min="10218" max="10218" width="6.140625" style="2" customWidth="1"/>
    <col min="10219" max="10219" width="6.5703125" style="2" customWidth="1"/>
    <col min="10220" max="10220" width="7.28515625" style="2" customWidth="1"/>
    <col min="10221" max="10221" width="8.28515625" style="2" customWidth="1"/>
    <col min="10222" max="10222" width="7.28515625" style="2" customWidth="1"/>
    <col min="10223" max="10223" width="6.7109375" style="2" customWidth="1"/>
    <col min="10224" max="10224" width="11.140625" style="2" customWidth="1"/>
    <col min="10225" max="10225" width="9.5703125" style="2" customWidth="1"/>
    <col min="10226" max="10227" width="11.140625" style="2" customWidth="1"/>
    <col min="10228" max="10228" width="8.85546875" style="2" customWidth="1"/>
    <col min="10229" max="10469" width="8.85546875" style="2"/>
    <col min="10470" max="10470" width="4" style="2" customWidth="1"/>
    <col min="10471" max="10471" width="31.42578125" style="2" customWidth="1"/>
    <col min="10472" max="10472" width="5.7109375" style="2" customWidth="1"/>
    <col min="10473" max="10473" width="8.42578125" style="2" customWidth="1"/>
    <col min="10474" max="10474" width="6.140625" style="2" customWidth="1"/>
    <col min="10475" max="10475" width="6.5703125" style="2" customWidth="1"/>
    <col min="10476" max="10476" width="7.28515625" style="2" customWidth="1"/>
    <col min="10477" max="10477" width="8.28515625" style="2" customWidth="1"/>
    <col min="10478" max="10478" width="7.28515625" style="2" customWidth="1"/>
    <col min="10479" max="10479" width="6.7109375" style="2" customWidth="1"/>
    <col min="10480" max="10480" width="11.140625" style="2" customWidth="1"/>
    <col min="10481" max="10481" width="9.5703125" style="2" customWidth="1"/>
    <col min="10482" max="10483" width="11.140625" style="2" customWidth="1"/>
    <col min="10484" max="10484" width="8.85546875" style="2" customWidth="1"/>
    <col min="10485" max="10725" width="8.85546875" style="2"/>
    <col min="10726" max="10726" width="4" style="2" customWidth="1"/>
    <col min="10727" max="10727" width="31.42578125" style="2" customWidth="1"/>
    <col min="10728" max="10728" width="5.7109375" style="2" customWidth="1"/>
    <col min="10729" max="10729" width="8.42578125" style="2" customWidth="1"/>
    <col min="10730" max="10730" width="6.140625" style="2" customWidth="1"/>
    <col min="10731" max="10731" width="6.5703125" style="2" customWidth="1"/>
    <col min="10732" max="10732" width="7.28515625" style="2" customWidth="1"/>
    <col min="10733" max="10733" width="8.28515625" style="2" customWidth="1"/>
    <col min="10734" max="10734" width="7.28515625" style="2" customWidth="1"/>
    <col min="10735" max="10735" width="6.7109375" style="2" customWidth="1"/>
    <col min="10736" max="10736" width="11.140625" style="2" customWidth="1"/>
    <col min="10737" max="10737" width="9.5703125" style="2" customWidth="1"/>
    <col min="10738" max="10739" width="11.140625" style="2" customWidth="1"/>
    <col min="10740" max="10740" width="8.85546875" style="2" customWidth="1"/>
    <col min="10741" max="10981" width="8.85546875" style="2"/>
    <col min="10982" max="10982" width="4" style="2" customWidth="1"/>
    <col min="10983" max="10983" width="31.42578125" style="2" customWidth="1"/>
    <col min="10984" max="10984" width="5.7109375" style="2" customWidth="1"/>
    <col min="10985" max="10985" width="8.42578125" style="2" customWidth="1"/>
    <col min="10986" max="10986" width="6.140625" style="2" customWidth="1"/>
    <col min="10987" max="10987" width="6.5703125" style="2" customWidth="1"/>
    <col min="10988" max="10988" width="7.28515625" style="2" customWidth="1"/>
    <col min="10989" max="10989" width="8.28515625" style="2" customWidth="1"/>
    <col min="10990" max="10990" width="7.28515625" style="2" customWidth="1"/>
    <col min="10991" max="10991" width="6.7109375" style="2" customWidth="1"/>
    <col min="10992" max="10992" width="11.140625" style="2" customWidth="1"/>
    <col min="10993" max="10993" width="9.5703125" style="2" customWidth="1"/>
    <col min="10994" max="10995" width="11.140625" style="2" customWidth="1"/>
    <col min="10996" max="10996" width="8.85546875" style="2" customWidth="1"/>
    <col min="10997" max="11237" width="8.85546875" style="2"/>
    <col min="11238" max="11238" width="4" style="2" customWidth="1"/>
    <col min="11239" max="11239" width="31.42578125" style="2" customWidth="1"/>
    <col min="11240" max="11240" width="5.7109375" style="2" customWidth="1"/>
    <col min="11241" max="11241" width="8.42578125" style="2" customWidth="1"/>
    <col min="11242" max="11242" width="6.140625" style="2" customWidth="1"/>
    <col min="11243" max="11243" width="6.5703125" style="2" customWidth="1"/>
    <col min="11244" max="11244" width="7.28515625" style="2" customWidth="1"/>
    <col min="11245" max="11245" width="8.28515625" style="2" customWidth="1"/>
    <col min="11246" max="11246" width="7.28515625" style="2" customWidth="1"/>
    <col min="11247" max="11247" width="6.7109375" style="2" customWidth="1"/>
    <col min="11248" max="11248" width="11.140625" style="2" customWidth="1"/>
    <col min="11249" max="11249" width="9.5703125" style="2" customWidth="1"/>
    <col min="11250" max="11251" width="11.140625" style="2" customWidth="1"/>
    <col min="11252" max="11252" width="8.85546875" style="2" customWidth="1"/>
    <col min="11253" max="11493" width="8.85546875" style="2"/>
    <col min="11494" max="11494" width="4" style="2" customWidth="1"/>
    <col min="11495" max="11495" width="31.42578125" style="2" customWidth="1"/>
    <col min="11496" max="11496" width="5.7109375" style="2" customWidth="1"/>
    <col min="11497" max="11497" width="8.42578125" style="2" customWidth="1"/>
    <col min="11498" max="11498" width="6.140625" style="2" customWidth="1"/>
    <col min="11499" max="11499" width="6.5703125" style="2" customWidth="1"/>
    <col min="11500" max="11500" width="7.28515625" style="2" customWidth="1"/>
    <col min="11501" max="11501" width="8.28515625" style="2" customWidth="1"/>
    <col min="11502" max="11502" width="7.28515625" style="2" customWidth="1"/>
    <col min="11503" max="11503" width="6.7109375" style="2" customWidth="1"/>
    <col min="11504" max="11504" width="11.140625" style="2" customWidth="1"/>
    <col min="11505" max="11505" width="9.5703125" style="2" customWidth="1"/>
    <col min="11506" max="11507" width="11.140625" style="2" customWidth="1"/>
    <col min="11508" max="11508" width="8.85546875" style="2" customWidth="1"/>
    <col min="11509" max="11749" width="8.85546875" style="2"/>
    <col min="11750" max="11750" width="4" style="2" customWidth="1"/>
    <col min="11751" max="11751" width="31.42578125" style="2" customWidth="1"/>
    <col min="11752" max="11752" width="5.7109375" style="2" customWidth="1"/>
    <col min="11753" max="11753" width="8.42578125" style="2" customWidth="1"/>
    <col min="11754" max="11754" width="6.140625" style="2" customWidth="1"/>
    <col min="11755" max="11755" width="6.5703125" style="2" customWidth="1"/>
    <col min="11756" max="11756" width="7.28515625" style="2" customWidth="1"/>
    <col min="11757" max="11757" width="8.28515625" style="2" customWidth="1"/>
    <col min="11758" max="11758" width="7.28515625" style="2" customWidth="1"/>
    <col min="11759" max="11759" width="6.7109375" style="2" customWidth="1"/>
    <col min="11760" max="11760" width="11.140625" style="2" customWidth="1"/>
    <col min="11761" max="11761" width="9.5703125" style="2" customWidth="1"/>
    <col min="11762" max="11763" width="11.140625" style="2" customWidth="1"/>
    <col min="11764" max="11764" width="8.85546875" style="2" customWidth="1"/>
    <col min="11765" max="12005" width="8.85546875" style="2"/>
    <col min="12006" max="12006" width="4" style="2" customWidth="1"/>
    <col min="12007" max="12007" width="31.42578125" style="2" customWidth="1"/>
    <col min="12008" max="12008" width="5.7109375" style="2" customWidth="1"/>
    <col min="12009" max="12009" width="8.42578125" style="2" customWidth="1"/>
    <col min="12010" max="12010" width="6.140625" style="2" customWidth="1"/>
    <col min="12011" max="12011" width="6.5703125" style="2" customWidth="1"/>
    <col min="12012" max="12012" width="7.28515625" style="2" customWidth="1"/>
    <col min="12013" max="12013" width="8.28515625" style="2" customWidth="1"/>
    <col min="12014" max="12014" width="7.28515625" style="2" customWidth="1"/>
    <col min="12015" max="12015" width="6.7109375" style="2" customWidth="1"/>
    <col min="12016" max="12016" width="11.140625" style="2" customWidth="1"/>
    <col min="12017" max="12017" width="9.5703125" style="2" customWidth="1"/>
    <col min="12018" max="12019" width="11.140625" style="2" customWidth="1"/>
    <col min="12020" max="12020" width="8.85546875" style="2" customWidth="1"/>
    <col min="12021" max="12261" width="8.85546875" style="2"/>
    <col min="12262" max="12262" width="4" style="2" customWidth="1"/>
    <col min="12263" max="12263" width="31.42578125" style="2" customWidth="1"/>
    <col min="12264" max="12264" width="5.7109375" style="2" customWidth="1"/>
    <col min="12265" max="12265" width="8.42578125" style="2" customWidth="1"/>
    <col min="12266" max="12266" width="6.140625" style="2" customWidth="1"/>
    <col min="12267" max="12267" width="6.5703125" style="2" customWidth="1"/>
    <col min="12268" max="12268" width="7.28515625" style="2" customWidth="1"/>
    <col min="12269" max="12269" width="8.28515625" style="2" customWidth="1"/>
    <col min="12270" max="12270" width="7.28515625" style="2" customWidth="1"/>
    <col min="12271" max="12271" width="6.7109375" style="2" customWidth="1"/>
    <col min="12272" max="12272" width="11.140625" style="2" customWidth="1"/>
    <col min="12273" max="12273" width="9.5703125" style="2" customWidth="1"/>
    <col min="12274" max="12275" width="11.140625" style="2" customWidth="1"/>
    <col min="12276" max="12276" width="8.85546875" style="2" customWidth="1"/>
    <col min="12277" max="12517" width="8.85546875" style="2"/>
    <col min="12518" max="12518" width="4" style="2" customWidth="1"/>
    <col min="12519" max="12519" width="31.42578125" style="2" customWidth="1"/>
    <col min="12520" max="12520" width="5.7109375" style="2" customWidth="1"/>
    <col min="12521" max="12521" width="8.42578125" style="2" customWidth="1"/>
    <col min="12522" max="12522" width="6.140625" style="2" customWidth="1"/>
    <col min="12523" max="12523" width="6.5703125" style="2" customWidth="1"/>
    <col min="12524" max="12524" width="7.28515625" style="2" customWidth="1"/>
    <col min="12525" max="12525" width="8.28515625" style="2" customWidth="1"/>
    <col min="12526" max="12526" width="7.28515625" style="2" customWidth="1"/>
    <col min="12527" max="12527" width="6.7109375" style="2" customWidth="1"/>
    <col min="12528" max="12528" width="11.140625" style="2" customWidth="1"/>
    <col min="12529" max="12529" width="9.5703125" style="2" customWidth="1"/>
    <col min="12530" max="12531" width="11.140625" style="2" customWidth="1"/>
    <col min="12532" max="12532" width="8.85546875" style="2" customWidth="1"/>
    <col min="12533" max="12773" width="8.85546875" style="2"/>
    <col min="12774" max="12774" width="4" style="2" customWidth="1"/>
    <col min="12775" max="12775" width="31.42578125" style="2" customWidth="1"/>
    <col min="12776" max="12776" width="5.7109375" style="2" customWidth="1"/>
    <col min="12777" max="12777" width="8.42578125" style="2" customWidth="1"/>
    <col min="12778" max="12778" width="6.140625" style="2" customWidth="1"/>
    <col min="12779" max="12779" width="6.5703125" style="2" customWidth="1"/>
    <col min="12780" max="12780" width="7.28515625" style="2" customWidth="1"/>
    <col min="12781" max="12781" width="8.28515625" style="2" customWidth="1"/>
    <col min="12782" max="12782" width="7.28515625" style="2" customWidth="1"/>
    <col min="12783" max="12783" width="6.7109375" style="2" customWidth="1"/>
    <col min="12784" max="12784" width="11.140625" style="2" customWidth="1"/>
    <col min="12785" max="12785" width="9.5703125" style="2" customWidth="1"/>
    <col min="12786" max="12787" width="11.140625" style="2" customWidth="1"/>
    <col min="12788" max="12788" width="8.85546875" style="2" customWidth="1"/>
    <col min="12789" max="13029" width="8.85546875" style="2"/>
    <col min="13030" max="13030" width="4" style="2" customWidth="1"/>
    <col min="13031" max="13031" width="31.42578125" style="2" customWidth="1"/>
    <col min="13032" max="13032" width="5.7109375" style="2" customWidth="1"/>
    <col min="13033" max="13033" width="8.42578125" style="2" customWidth="1"/>
    <col min="13034" max="13034" width="6.140625" style="2" customWidth="1"/>
    <col min="13035" max="13035" width="6.5703125" style="2" customWidth="1"/>
    <col min="13036" max="13036" width="7.28515625" style="2" customWidth="1"/>
    <col min="13037" max="13037" width="8.28515625" style="2" customWidth="1"/>
    <col min="13038" max="13038" width="7.28515625" style="2" customWidth="1"/>
    <col min="13039" max="13039" width="6.7109375" style="2" customWidth="1"/>
    <col min="13040" max="13040" width="11.140625" style="2" customWidth="1"/>
    <col min="13041" max="13041" width="9.5703125" style="2" customWidth="1"/>
    <col min="13042" max="13043" width="11.140625" style="2" customWidth="1"/>
    <col min="13044" max="13044" width="8.85546875" style="2" customWidth="1"/>
    <col min="13045" max="13285" width="8.85546875" style="2"/>
    <col min="13286" max="13286" width="4" style="2" customWidth="1"/>
    <col min="13287" max="13287" width="31.42578125" style="2" customWidth="1"/>
    <col min="13288" max="13288" width="5.7109375" style="2" customWidth="1"/>
    <col min="13289" max="13289" width="8.42578125" style="2" customWidth="1"/>
    <col min="13290" max="13290" width="6.140625" style="2" customWidth="1"/>
    <col min="13291" max="13291" width="6.5703125" style="2" customWidth="1"/>
    <col min="13292" max="13292" width="7.28515625" style="2" customWidth="1"/>
    <col min="13293" max="13293" width="8.28515625" style="2" customWidth="1"/>
    <col min="13294" max="13294" width="7.28515625" style="2" customWidth="1"/>
    <col min="13295" max="13295" width="6.7109375" style="2" customWidth="1"/>
    <col min="13296" max="13296" width="11.140625" style="2" customWidth="1"/>
    <col min="13297" max="13297" width="9.5703125" style="2" customWidth="1"/>
    <col min="13298" max="13299" width="11.140625" style="2" customWidth="1"/>
    <col min="13300" max="13300" width="8.85546875" style="2" customWidth="1"/>
    <col min="13301" max="13541" width="8.85546875" style="2"/>
    <col min="13542" max="13542" width="4" style="2" customWidth="1"/>
    <col min="13543" max="13543" width="31.42578125" style="2" customWidth="1"/>
    <col min="13544" max="13544" width="5.7109375" style="2" customWidth="1"/>
    <col min="13545" max="13545" width="8.42578125" style="2" customWidth="1"/>
    <col min="13546" max="13546" width="6.140625" style="2" customWidth="1"/>
    <col min="13547" max="13547" width="6.5703125" style="2" customWidth="1"/>
    <col min="13548" max="13548" width="7.28515625" style="2" customWidth="1"/>
    <col min="13549" max="13549" width="8.28515625" style="2" customWidth="1"/>
    <col min="13550" max="13550" width="7.28515625" style="2" customWidth="1"/>
    <col min="13551" max="13551" width="6.7109375" style="2" customWidth="1"/>
    <col min="13552" max="13552" width="11.140625" style="2" customWidth="1"/>
    <col min="13553" max="13553" width="9.5703125" style="2" customWidth="1"/>
    <col min="13554" max="13555" width="11.140625" style="2" customWidth="1"/>
    <col min="13556" max="13556" width="8.85546875" style="2" customWidth="1"/>
    <col min="13557" max="13797" width="8.85546875" style="2"/>
    <col min="13798" max="13798" width="4" style="2" customWidth="1"/>
    <col min="13799" max="13799" width="31.42578125" style="2" customWidth="1"/>
    <col min="13800" max="13800" width="5.7109375" style="2" customWidth="1"/>
    <col min="13801" max="13801" width="8.42578125" style="2" customWidth="1"/>
    <col min="13802" max="13802" width="6.140625" style="2" customWidth="1"/>
    <col min="13803" max="13803" width="6.5703125" style="2" customWidth="1"/>
    <col min="13804" max="13804" width="7.28515625" style="2" customWidth="1"/>
    <col min="13805" max="13805" width="8.28515625" style="2" customWidth="1"/>
    <col min="13806" max="13806" width="7.28515625" style="2" customWidth="1"/>
    <col min="13807" max="13807" width="6.7109375" style="2" customWidth="1"/>
    <col min="13808" max="13808" width="11.140625" style="2" customWidth="1"/>
    <col min="13809" max="13809" width="9.5703125" style="2" customWidth="1"/>
    <col min="13810" max="13811" width="11.140625" style="2" customWidth="1"/>
    <col min="13812" max="13812" width="8.85546875" style="2" customWidth="1"/>
    <col min="13813" max="14053" width="8.85546875" style="2"/>
    <col min="14054" max="14054" width="4" style="2" customWidth="1"/>
    <col min="14055" max="14055" width="31.42578125" style="2" customWidth="1"/>
    <col min="14056" max="14056" width="5.7109375" style="2" customWidth="1"/>
    <col min="14057" max="14057" width="8.42578125" style="2" customWidth="1"/>
    <col min="14058" max="14058" width="6.140625" style="2" customWidth="1"/>
    <col min="14059" max="14059" width="6.5703125" style="2" customWidth="1"/>
    <col min="14060" max="14060" width="7.28515625" style="2" customWidth="1"/>
    <col min="14061" max="14061" width="8.28515625" style="2" customWidth="1"/>
    <col min="14062" max="14062" width="7.28515625" style="2" customWidth="1"/>
    <col min="14063" max="14063" width="6.7109375" style="2" customWidth="1"/>
    <col min="14064" max="14064" width="11.140625" style="2" customWidth="1"/>
    <col min="14065" max="14065" width="9.5703125" style="2" customWidth="1"/>
    <col min="14066" max="14067" width="11.140625" style="2" customWidth="1"/>
    <col min="14068" max="14068" width="8.85546875" style="2" customWidth="1"/>
    <col min="14069" max="14309" width="8.85546875" style="2"/>
    <col min="14310" max="14310" width="4" style="2" customWidth="1"/>
    <col min="14311" max="14311" width="31.42578125" style="2" customWidth="1"/>
    <col min="14312" max="14312" width="5.7109375" style="2" customWidth="1"/>
    <col min="14313" max="14313" width="8.42578125" style="2" customWidth="1"/>
    <col min="14314" max="14314" width="6.140625" style="2" customWidth="1"/>
    <col min="14315" max="14315" width="6.5703125" style="2" customWidth="1"/>
    <col min="14316" max="14316" width="7.28515625" style="2" customWidth="1"/>
    <col min="14317" max="14317" width="8.28515625" style="2" customWidth="1"/>
    <col min="14318" max="14318" width="7.28515625" style="2" customWidth="1"/>
    <col min="14319" max="14319" width="6.7109375" style="2" customWidth="1"/>
    <col min="14320" max="14320" width="11.140625" style="2" customWidth="1"/>
    <col min="14321" max="14321" width="9.5703125" style="2" customWidth="1"/>
    <col min="14322" max="14323" width="11.140625" style="2" customWidth="1"/>
    <col min="14324" max="14324" width="8.85546875" style="2" customWidth="1"/>
    <col min="14325" max="14565" width="8.85546875" style="2"/>
    <col min="14566" max="14566" width="4" style="2" customWidth="1"/>
    <col min="14567" max="14567" width="31.42578125" style="2" customWidth="1"/>
    <col min="14568" max="14568" width="5.7109375" style="2" customWidth="1"/>
    <col min="14569" max="14569" width="8.42578125" style="2" customWidth="1"/>
    <col min="14570" max="14570" width="6.140625" style="2" customWidth="1"/>
    <col min="14571" max="14571" width="6.5703125" style="2" customWidth="1"/>
    <col min="14572" max="14572" width="7.28515625" style="2" customWidth="1"/>
    <col min="14573" max="14573" width="8.28515625" style="2" customWidth="1"/>
    <col min="14574" max="14574" width="7.28515625" style="2" customWidth="1"/>
    <col min="14575" max="14575" width="6.7109375" style="2" customWidth="1"/>
    <col min="14576" max="14576" width="11.140625" style="2" customWidth="1"/>
    <col min="14577" max="14577" width="9.5703125" style="2" customWidth="1"/>
    <col min="14578" max="14579" width="11.140625" style="2" customWidth="1"/>
    <col min="14580" max="14580" width="8.85546875" style="2" customWidth="1"/>
    <col min="14581" max="14821" width="8.85546875" style="2"/>
    <col min="14822" max="14822" width="4" style="2" customWidth="1"/>
    <col min="14823" max="14823" width="31.42578125" style="2" customWidth="1"/>
    <col min="14824" max="14824" width="5.7109375" style="2" customWidth="1"/>
    <col min="14825" max="14825" width="8.42578125" style="2" customWidth="1"/>
    <col min="14826" max="14826" width="6.140625" style="2" customWidth="1"/>
    <col min="14827" max="14827" width="6.5703125" style="2" customWidth="1"/>
    <col min="14828" max="14828" width="7.28515625" style="2" customWidth="1"/>
    <col min="14829" max="14829" width="8.28515625" style="2" customWidth="1"/>
    <col min="14830" max="14830" width="7.28515625" style="2" customWidth="1"/>
    <col min="14831" max="14831" width="6.7109375" style="2" customWidth="1"/>
    <col min="14832" max="14832" width="11.140625" style="2" customWidth="1"/>
    <col min="14833" max="14833" width="9.5703125" style="2" customWidth="1"/>
    <col min="14834" max="14835" width="11.140625" style="2" customWidth="1"/>
    <col min="14836" max="14836" width="8.85546875" style="2" customWidth="1"/>
    <col min="14837" max="15077" width="8.85546875" style="2"/>
    <col min="15078" max="15078" width="4" style="2" customWidth="1"/>
    <col min="15079" max="15079" width="31.42578125" style="2" customWidth="1"/>
    <col min="15080" max="15080" width="5.7109375" style="2" customWidth="1"/>
    <col min="15081" max="15081" width="8.42578125" style="2" customWidth="1"/>
    <col min="15082" max="15082" width="6.140625" style="2" customWidth="1"/>
    <col min="15083" max="15083" width="6.5703125" style="2" customWidth="1"/>
    <col min="15084" max="15084" width="7.28515625" style="2" customWidth="1"/>
    <col min="15085" max="15085" width="8.28515625" style="2" customWidth="1"/>
    <col min="15086" max="15086" width="7.28515625" style="2" customWidth="1"/>
    <col min="15087" max="15087" width="6.7109375" style="2" customWidth="1"/>
    <col min="15088" max="15088" width="11.140625" style="2" customWidth="1"/>
    <col min="15089" max="15089" width="9.5703125" style="2" customWidth="1"/>
    <col min="15090" max="15091" width="11.140625" style="2" customWidth="1"/>
    <col min="15092" max="15092" width="8.85546875" style="2" customWidth="1"/>
    <col min="15093" max="15333" width="8.85546875" style="2"/>
    <col min="15334" max="15334" width="4" style="2" customWidth="1"/>
    <col min="15335" max="15335" width="31.42578125" style="2" customWidth="1"/>
    <col min="15336" max="15336" width="5.7109375" style="2" customWidth="1"/>
    <col min="15337" max="15337" width="8.42578125" style="2" customWidth="1"/>
    <col min="15338" max="15338" width="6.140625" style="2" customWidth="1"/>
    <col min="15339" max="15339" width="6.5703125" style="2" customWidth="1"/>
    <col min="15340" max="15340" width="7.28515625" style="2" customWidth="1"/>
    <col min="15341" max="15341" width="8.28515625" style="2" customWidth="1"/>
    <col min="15342" max="15342" width="7.28515625" style="2" customWidth="1"/>
    <col min="15343" max="15343" width="6.7109375" style="2" customWidth="1"/>
    <col min="15344" max="15344" width="11.140625" style="2" customWidth="1"/>
    <col min="15345" max="15345" width="9.5703125" style="2" customWidth="1"/>
    <col min="15346" max="15347" width="11.140625" style="2" customWidth="1"/>
    <col min="15348" max="15348" width="8.85546875" style="2" customWidth="1"/>
    <col min="15349" max="15589" width="8.85546875" style="2"/>
    <col min="15590" max="15590" width="4" style="2" customWidth="1"/>
    <col min="15591" max="15591" width="31.42578125" style="2" customWidth="1"/>
    <col min="15592" max="15592" width="5.7109375" style="2" customWidth="1"/>
    <col min="15593" max="15593" width="8.42578125" style="2" customWidth="1"/>
    <col min="15594" max="15594" width="6.140625" style="2" customWidth="1"/>
    <col min="15595" max="15595" width="6.5703125" style="2" customWidth="1"/>
    <col min="15596" max="15596" width="7.28515625" style="2" customWidth="1"/>
    <col min="15597" max="15597" width="8.28515625" style="2" customWidth="1"/>
    <col min="15598" max="15598" width="7.28515625" style="2" customWidth="1"/>
    <col min="15599" max="15599" width="6.7109375" style="2" customWidth="1"/>
    <col min="15600" max="15600" width="11.140625" style="2" customWidth="1"/>
    <col min="15601" max="15601" width="9.5703125" style="2" customWidth="1"/>
    <col min="15602" max="15603" width="11.140625" style="2" customWidth="1"/>
    <col min="15604" max="15604" width="8.85546875" style="2" customWidth="1"/>
    <col min="15605" max="15845" width="8.85546875" style="2"/>
    <col min="15846" max="15846" width="4" style="2" customWidth="1"/>
    <col min="15847" max="15847" width="31.42578125" style="2" customWidth="1"/>
    <col min="15848" max="15848" width="5.7109375" style="2" customWidth="1"/>
    <col min="15849" max="15849" width="8.42578125" style="2" customWidth="1"/>
    <col min="15850" max="15850" width="6.140625" style="2" customWidth="1"/>
    <col min="15851" max="15851" width="6.5703125" style="2" customWidth="1"/>
    <col min="15852" max="15852" width="7.28515625" style="2" customWidth="1"/>
    <col min="15853" max="15853" width="8.28515625" style="2" customWidth="1"/>
    <col min="15854" max="15854" width="7.28515625" style="2" customWidth="1"/>
    <col min="15855" max="15855" width="6.7109375" style="2" customWidth="1"/>
    <col min="15856" max="15856" width="11.140625" style="2" customWidth="1"/>
    <col min="15857" max="15857" width="9.5703125" style="2" customWidth="1"/>
    <col min="15858" max="15859" width="11.140625" style="2" customWidth="1"/>
    <col min="15860" max="15860" width="8.85546875" style="2" customWidth="1"/>
    <col min="15861" max="16101" width="8.85546875" style="2"/>
    <col min="16102" max="16102" width="4" style="2" customWidth="1"/>
    <col min="16103" max="16103" width="31.42578125" style="2" customWidth="1"/>
    <col min="16104" max="16104" width="5.7109375" style="2" customWidth="1"/>
    <col min="16105" max="16105" width="8.42578125" style="2" customWidth="1"/>
    <col min="16106" max="16106" width="6.140625" style="2" customWidth="1"/>
    <col min="16107" max="16107" width="6.5703125" style="2" customWidth="1"/>
    <col min="16108" max="16108" width="7.28515625" style="2" customWidth="1"/>
    <col min="16109" max="16109" width="8.28515625" style="2" customWidth="1"/>
    <col min="16110" max="16110" width="7.28515625" style="2" customWidth="1"/>
    <col min="16111" max="16111" width="6.7109375" style="2" customWidth="1"/>
    <col min="16112" max="16112" width="11.140625" style="2" customWidth="1"/>
    <col min="16113" max="16113" width="9.5703125" style="2" customWidth="1"/>
    <col min="16114" max="16115" width="11.140625" style="2" customWidth="1"/>
    <col min="16116" max="16116" width="8.85546875" style="2" customWidth="1"/>
    <col min="16117" max="16384" width="8.85546875" style="2"/>
  </cols>
  <sheetData>
    <row r="1" spans="1:229">
      <c r="R1" s="64" t="s">
        <v>41</v>
      </c>
    </row>
    <row r="2" spans="1:229" ht="15.75">
      <c r="E2" s="146" t="s">
        <v>28</v>
      </c>
      <c r="F2" s="126" t="s">
        <v>371</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20.25" thickBot="1">
      <c r="A3" s="113" t="s">
        <v>370</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207" t="str">
        <f>KOPTĀME!A12</f>
        <v>Būves nosaukums: Darbnīca, Teātris</v>
      </c>
      <c r="B6" s="207"/>
      <c r="C6" s="207"/>
      <c r="D6" s="207"/>
      <c r="E6" s="207"/>
      <c r="F6" s="207"/>
      <c r="G6" s="207"/>
      <c r="H6" s="207"/>
      <c r="I6" s="207"/>
      <c r="J6" s="207"/>
      <c r="K6" s="207"/>
      <c r="L6" s="207"/>
      <c r="M6" s="207"/>
      <c r="N6" s="207"/>
      <c r="O6" s="207"/>
      <c r="P6" s="207"/>
      <c r="Q6" s="207"/>
      <c r="R6" s="20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5.75">
      <c r="A10" s="75" t="s">
        <v>372</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25" thickBot="1">
      <c r="A11" s="12"/>
      <c r="B11" s="12"/>
      <c r="C11" s="12"/>
      <c r="D11" s="12"/>
      <c r="E11" s="9"/>
      <c r="F11" s="10"/>
      <c r="G11" s="11"/>
      <c r="H11" s="12"/>
      <c r="I11" s="12"/>
      <c r="J11" s="12"/>
      <c r="K11" s="12"/>
      <c r="L11" s="12"/>
      <c r="M11" s="12"/>
      <c r="O11" s="13" t="s">
        <v>31</v>
      </c>
      <c r="P11" s="256">
        <f>R96</f>
        <v>0</v>
      </c>
      <c r="Q11" s="257"/>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58" t="str">
        <f>IF(KOPTĀME!B28=0,"",KOPTĀME!B28)</f>
        <v/>
      </c>
      <c r="Q12" s="258"/>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5">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59" t="s">
        <v>9</v>
      </c>
      <c r="B14" s="259" t="s">
        <v>12</v>
      </c>
      <c r="C14" s="268" t="s">
        <v>44</v>
      </c>
      <c r="D14" s="270"/>
      <c r="E14" s="271"/>
      <c r="F14" s="261" t="s">
        <v>13</v>
      </c>
      <c r="G14" s="263" t="s">
        <v>14</v>
      </c>
      <c r="H14" s="265" t="s">
        <v>15</v>
      </c>
      <c r="I14" s="266"/>
      <c r="J14" s="266"/>
      <c r="K14" s="266"/>
      <c r="L14" s="266"/>
      <c r="M14" s="266"/>
      <c r="N14" s="267" t="s">
        <v>16</v>
      </c>
      <c r="O14" s="267"/>
      <c r="P14" s="267"/>
      <c r="Q14" s="267"/>
      <c r="R14" s="26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60"/>
      <c r="B15" s="260"/>
      <c r="C15" s="272"/>
      <c r="D15" s="273"/>
      <c r="E15" s="274"/>
      <c r="F15" s="262"/>
      <c r="G15" s="264"/>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373</v>
      </c>
      <c r="D16" s="139"/>
      <c r="E16" s="140"/>
      <c r="F16" s="127"/>
      <c r="G16" s="127"/>
      <c r="H16" s="128"/>
      <c r="I16" s="128"/>
      <c r="J16" s="128"/>
      <c r="K16" s="128"/>
      <c r="L16" s="128"/>
      <c r="M16" s="128"/>
      <c r="N16" s="128"/>
      <c r="O16" s="128"/>
      <c r="P16" s="128"/>
      <c r="Q16" s="128"/>
      <c r="R16" s="128"/>
    </row>
    <row r="17" spans="1:18">
      <c r="A17" s="120" t="s">
        <v>147</v>
      </c>
      <c r="B17" s="121"/>
      <c r="C17" s="137" t="s">
        <v>374</v>
      </c>
      <c r="D17" s="141" t="s">
        <v>375</v>
      </c>
      <c r="E17" s="142" t="s">
        <v>376</v>
      </c>
      <c r="F17" s="123" t="s">
        <v>53</v>
      </c>
      <c r="G17" s="123">
        <v>55</v>
      </c>
      <c r="H17" s="16"/>
      <c r="I17" s="16"/>
      <c r="J17" s="16">
        <f t="shared" ref="J17:J95" si="0">ROUND(H17*I17,2)</f>
        <v>0</v>
      </c>
      <c r="K17" s="16"/>
      <c r="L17" s="16"/>
      <c r="M17" s="17">
        <f t="shared" ref="M17:M95" si="1">J17+K17+L17</f>
        <v>0</v>
      </c>
      <c r="N17" s="17">
        <f t="shared" ref="N17:N95" si="2">ROUND(G17*H17,2)</f>
        <v>0</v>
      </c>
      <c r="O17" s="17">
        <f t="shared" ref="O17:O95" si="3">ROUND(G17*J17,2)</f>
        <v>0</v>
      </c>
      <c r="P17" s="17">
        <f t="shared" ref="P17:P95" si="4">ROUND(G17*K17,2)</f>
        <v>0</v>
      </c>
      <c r="Q17" s="17">
        <f t="shared" ref="Q17:Q95" si="5">ROUND(G17*L17,2)</f>
        <v>0</v>
      </c>
      <c r="R17" s="17">
        <f t="shared" ref="R17:R95" si="6">O17+P17+Q17</f>
        <v>0</v>
      </c>
    </row>
    <row r="18" spans="1:18">
      <c r="A18" s="120" t="s">
        <v>148</v>
      </c>
      <c r="B18" s="121"/>
      <c r="C18" s="137" t="s">
        <v>374</v>
      </c>
      <c r="D18" s="141" t="s">
        <v>377</v>
      </c>
      <c r="E18" s="142" t="s">
        <v>376</v>
      </c>
      <c r="F18" s="123" t="s">
        <v>53</v>
      </c>
      <c r="G18" s="123">
        <v>12</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c r="A19" s="120" t="s">
        <v>149</v>
      </c>
      <c r="B19" s="121"/>
      <c r="C19" s="137" t="s">
        <v>374</v>
      </c>
      <c r="D19" s="141" t="s">
        <v>378</v>
      </c>
      <c r="E19" s="142" t="s">
        <v>376</v>
      </c>
      <c r="F19" s="123" t="s">
        <v>53</v>
      </c>
      <c r="G19" s="123">
        <v>6</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c r="A20" s="120" t="s">
        <v>150</v>
      </c>
      <c r="B20" s="121"/>
      <c r="C20" s="137" t="s">
        <v>374</v>
      </c>
      <c r="D20" s="141" t="s">
        <v>379</v>
      </c>
      <c r="E20" s="142" t="s">
        <v>376</v>
      </c>
      <c r="F20" s="123" t="s">
        <v>53</v>
      </c>
      <c r="G20" s="123">
        <v>14</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c r="A21" s="120" t="s">
        <v>151</v>
      </c>
      <c r="B21" s="121"/>
      <c r="C21" s="137" t="s">
        <v>374</v>
      </c>
      <c r="D21" s="141" t="s">
        <v>380</v>
      </c>
      <c r="E21" s="142" t="s">
        <v>376</v>
      </c>
      <c r="F21" s="123" t="s">
        <v>53</v>
      </c>
      <c r="G21" s="123">
        <v>70</v>
      </c>
      <c r="H21" s="16"/>
      <c r="I21" s="16"/>
      <c r="J21" s="16">
        <f t="shared" si="0"/>
        <v>0</v>
      </c>
      <c r="K21" s="16"/>
      <c r="L21" s="16"/>
      <c r="M21" s="17">
        <f t="shared" si="1"/>
        <v>0</v>
      </c>
      <c r="N21" s="17">
        <f t="shared" si="2"/>
        <v>0</v>
      </c>
      <c r="O21" s="17">
        <f t="shared" si="3"/>
        <v>0</v>
      </c>
      <c r="P21" s="17">
        <f t="shared" si="4"/>
        <v>0</v>
      </c>
      <c r="Q21" s="17">
        <f t="shared" si="5"/>
        <v>0</v>
      </c>
      <c r="R21" s="17">
        <f t="shared" si="6"/>
        <v>0</v>
      </c>
    </row>
    <row r="22" spans="1:18">
      <c r="A22" s="120" t="s">
        <v>152</v>
      </c>
      <c r="B22" s="121"/>
      <c r="C22" s="137" t="s">
        <v>374</v>
      </c>
      <c r="D22" s="141" t="s">
        <v>381</v>
      </c>
      <c r="E22" s="142" t="s">
        <v>376</v>
      </c>
      <c r="F22" s="123" t="s">
        <v>53</v>
      </c>
      <c r="G22" s="123">
        <v>4</v>
      </c>
      <c r="H22" s="16"/>
      <c r="I22" s="16"/>
      <c r="J22" s="16">
        <f>ROUND(H22*I22,2)</f>
        <v>0</v>
      </c>
      <c r="K22" s="16"/>
      <c r="L22" s="16"/>
      <c r="M22" s="17">
        <f>J22+K22+L22</f>
        <v>0</v>
      </c>
      <c r="N22" s="17">
        <f>ROUND(G22*H22,2)</f>
        <v>0</v>
      </c>
      <c r="O22" s="17">
        <f>ROUND(G22*J22,2)</f>
        <v>0</v>
      </c>
      <c r="P22" s="17">
        <f>ROUND(G22*K22,2)</f>
        <v>0</v>
      </c>
      <c r="Q22" s="17">
        <f>ROUND(G22*L22,2)</f>
        <v>0</v>
      </c>
      <c r="R22" s="17">
        <f>O22+P22+Q22</f>
        <v>0</v>
      </c>
    </row>
    <row r="23" spans="1:18">
      <c r="A23" s="120" t="s">
        <v>153</v>
      </c>
      <c r="B23" s="121"/>
      <c r="C23" s="137" t="s">
        <v>382</v>
      </c>
      <c r="D23" s="141"/>
      <c r="E23" s="142" t="s">
        <v>376</v>
      </c>
      <c r="F23" s="123" t="s">
        <v>62</v>
      </c>
      <c r="G23" s="123">
        <v>80</v>
      </c>
      <c r="H23" s="16"/>
      <c r="I23" s="16"/>
      <c r="J23" s="16">
        <f t="shared" ref="J23:J94" si="7">ROUND(H23*I23,2)</f>
        <v>0</v>
      </c>
      <c r="K23" s="16"/>
      <c r="L23" s="16"/>
      <c r="M23" s="17">
        <f t="shared" ref="M23:M94" si="8">J23+K23+L23</f>
        <v>0</v>
      </c>
      <c r="N23" s="17">
        <f t="shared" ref="N23:N94" si="9">ROUND(G23*H23,2)</f>
        <v>0</v>
      </c>
      <c r="O23" s="17">
        <f t="shared" ref="O23:O94" si="10">ROUND(G23*J23,2)</f>
        <v>0</v>
      </c>
      <c r="P23" s="17">
        <f t="shared" ref="P23:P94" si="11">ROUND(G23*K23,2)</f>
        <v>0</v>
      </c>
      <c r="Q23" s="17">
        <f t="shared" ref="Q23:Q94" si="12">ROUND(G23*L23,2)</f>
        <v>0</v>
      </c>
      <c r="R23" s="17">
        <f t="shared" ref="R23:R94" si="13">O23+P23+Q23</f>
        <v>0</v>
      </c>
    </row>
    <row r="24" spans="1:18" ht="51">
      <c r="A24" s="120" t="s">
        <v>154</v>
      </c>
      <c r="B24" s="121"/>
      <c r="C24" s="137" t="s">
        <v>383</v>
      </c>
      <c r="D24" s="141" t="s">
        <v>384</v>
      </c>
      <c r="E24" s="142" t="s">
        <v>385</v>
      </c>
      <c r="F24" s="123" t="s">
        <v>68</v>
      </c>
      <c r="G24" s="123">
        <v>6</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ht="51">
      <c r="A25" s="120" t="s">
        <v>363</v>
      </c>
      <c r="B25" s="121"/>
      <c r="C25" s="137" t="s">
        <v>383</v>
      </c>
      <c r="D25" s="141" t="s">
        <v>386</v>
      </c>
      <c r="E25" s="142" t="s">
        <v>387</v>
      </c>
      <c r="F25" s="123" t="s">
        <v>68</v>
      </c>
      <c r="G25" s="123">
        <v>1</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25.5">
      <c r="A26" s="120" t="s">
        <v>364</v>
      </c>
      <c r="B26" s="121"/>
      <c r="C26" s="137" t="s">
        <v>388</v>
      </c>
      <c r="D26" s="141" t="s">
        <v>389</v>
      </c>
      <c r="E26" s="142" t="s">
        <v>390</v>
      </c>
      <c r="F26" s="123" t="s">
        <v>62</v>
      </c>
      <c r="G26" s="123">
        <v>7</v>
      </c>
      <c r="H26" s="16"/>
      <c r="I26" s="16"/>
      <c r="J26" s="16">
        <f t="shared" si="7"/>
        <v>0</v>
      </c>
      <c r="K26" s="16"/>
      <c r="L26" s="16"/>
      <c r="M26" s="17">
        <f t="shared" si="8"/>
        <v>0</v>
      </c>
      <c r="N26" s="17">
        <f t="shared" si="9"/>
        <v>0</v>
      </c>
      <c r="O26" s="17">
        <f t="shared" si="10"/>
        <v>0</v>
      </c>
      <c r="P26" s="17">
        <f t="shared" si="11"/>
        <v>0</v>
      </c>
      <c r="Q26" s="17">
        <f t="shared" si="12"/>
        <v>0</v>
      </c>
      <c r="R26" s="17">
        <f t="shared" si="13"/>
        <v>0</v>
      </c>
    </row>
    <row r="27" spans="1:18">
      <c r="A27" s="120" t="s">
        <v>365</v>
      </c>
      <c r="B27" s="121"/>
      <c r="C27" s="137" t="s">
        <v>391</v>
      </c>
      <c r="D27" s="141" t="s">
        <v>389</v>
      </c>
      <c r="E27" s="142" t="s">
        <v>392</v>
      </c>
      <c r="F27" s="123" t="s">
        <v>62</v>
      </c>
      <c r="G27" s="123">
        <v>7</v>
      </c>
      <c r="H27" s="16"/>
      <c r="I27" s="16"/>
      <c r="J27" s="16">
        <f>ROUND(H27*I27,2)</f>
        <v>0</v>
      </c>
      <c r="K27" s="16"/>
      <c r="L27" s="16"/>
      <c r="M27" s="17">
        <f>J27+K27+L27</f>
        <v>0</v>
      </c>
      <c r="N27" s="17">
        <f>ROUND(G27*H27,2)</f>
        <v>0</v>
      </c>
      <c r="O27" s="17">
        <f>ROUND(G27*J27,2)</f>
        <v>0</v>
      </c>
      <c r="P27" s="17">
        <f>ROUND(G27*K27,2)</f>
        <v>0</v>
      </c>
      <c r="Q27" s="17">
        <f>ROUND(G27*L27,2)</f>
        <v>0</v>
      </c>
      <c r="R27" s="17">
        <f>O27+P27+Q27</f>
        <v>0</v>
      </c>
    </row>
    <row r="28" spans="1:18" ht="25.5">
      <c r="A28" s="120" t="s">
        <v>366</v>
      </c>
      <c r="B28" s="121"/>
      <c r="C28" s="137" t="s">
        <v>393</v>
      </c>
      <c r="D28" s="141"/>
      <c r="E28" s="142" t="s">
        <v>394</v>
      </c>
      <c r="F28" s="123" t="s">
        <v>62</v>
      </c>
      <c r="G28" s="123">
        <v>6</v>
      </c>
      <c r="H28" s="16"/>
      <c r="I28" s="16"/>
      <c r="J28" s="16">
        <f t="shared" ref="J28:J32" si="14">ROUND(H28*I28,2)</f>
        <v>0</v>
      </c>
      <c r="K28" s="16"/>
      <c r="L28" s="16"/>
      <c r="M28" s="17">
        <f t="shared" ref="M28:M32" si="15">J28+K28+L28</f>
        <v>0</v>
      </c>
      <c r="N28" s="17">
        <f t="shared" ref="N28:N32" si="16">ROUND(G28*H28,2)</f>
        <v>0</v>
      </c>
      <c r="O28" s="17">
        <f t="shared" ref="O28:O32" si="17">ROUND(G28*J28,2)</f>
        <v>0</v>
      </c>
      <c r="P28" s="17">
        <f t="shared" ref="P28:P32" si="18">ROUND(G28*K28,2)</f>
        <v>0</v>
      </c>
      <c r="Q28" s="17">
        <f t="shared" ref="Q28:Q32" si="19">ROUND(G28*L28,2)</f>
        <v>0</v>
      </c>
      <c r="R28" s="17">
        <f t="shared" ref="R28:R32" si="20">O28+P28+Q28</f>
        <v>0</v>
      </c>
    </row>
    <row r="29" spans="1:18" ht="25.5">
      <c r="A29" s="120" t="s">
        <v>367</v>
      </c>
      <c r="B29" s="121"/>
      <c r="C29" s="137" t="s">
        <v>395</v>
      </c>
      <c r="D29" s="141"/>
      <c r="E29" s="142" t="s">
        <v>396</v>
      </c>
      <c r="F29" s="123" t="s">
        <v>62</v>
      </c>
      <c r="G29" s="123">
        <v>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5.5">
      <c r="A30" s="120" t="s">
        <v>479</v>
      </c>
      <c r="B30" s="121"/>
      <c r="C30" s="137" t="s">
        <v>397</v>
      </c>
      <c r="D30" s="141"/>
      <c r="E30" s="142" t="s">
        <v>398</v>
      </c>
      <c r="F30" s="123" t="s">
        <v>62</v>
      </c>
      <c r="G30" s="123">
        <v>1</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c r="A31" s="120" t="s">
        <v>480</v>
      </c>
      <c r="B31" s="121"/>
      <c r="C31" s="137" t="s">
        <v>399</v>
      </c>
      <c r="D31" s="141" t="s">
        <v>389</v>
      </c>
      <c r="E31" s="142"/>
      <c r="F31" s="123" t="s">
        <v>62</v>
      </c>
      <c r="G31" s="123">
        <v>2</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c r="A32" s="120" t="s">
        <v>481</v>
      </c>
      <c r="B32" s="121"/>
      <c r="C32" s="137" t="s">
        <v>400</v>
      </c>
      <c r="D32" s="141" t="s">
        <v>401</v>
      </c>
      <c r="E32" s="142"/>
      <c r="F32" s="123" t="s">
        <v>62</v>
      </c>
      <c r="G32" s="123">
        <v>2</v>
      </c>
      <c r="H32" s="16"/>
      <c r="I32" s="16"/>
      <c r="J32" s="16">
        <f t="shared" si="14"/>
        <v>0</v>
      </c>
      <c r="K32" s="16"/>
      <c r="L32" s="16"/>
      <c r="M32" s="17">
        <f t="shared" si="15"/>
        <v>0</v>
      </c>
      <c r="N32" s="17">
        <f t="shared" si="16"/>
        <v>0</v>
      </c>
      <c r="O32" s="17">
        <f t="shared" si="17"/>
        <v>0</v>
      </c>
      <c r="P32" s="17">
        <f t="shared" si="18"/>
        <v>0</v>
      </c>
      <c r="Q32" s="17">
        <f t="shared" si="19"/>
        <v>0</v>
      </c>
      <c r="R32" s="17">
        <f t="shared" si="20"/>
        <v>0</v>
      </c>
    </row>
    <row r="33" spans="1:18" ht="38.25">
      <c r="A33" s="120" t="s">
        <v>482</v>
      </c>
      <c r="B33" s="121"/>
      <c r="C33" s="137" t="s">
        <v>402</v>
      </c>
      <c r="D33" s="141" t="s">
        <v>378</v>
      </c>
      <c r="E33" s="142" t="s">
        <v>403</v>
      </c>
      <c r="F33" s="123" t="s">
        <v>53</v>
      </c>
      <c r="G33" s="123">
        <v>6</v>
      </c>
      <c r="H33" s="16"/>
      <c r="I33" s="16"/>
      <c r="J33" s="16">
        <f>ROUND(H33*I33,2)</f>
        <v>0</v>
      </c>
      <c r="K33" s="16"/>
      <c r="L33" s="16"/>
      <c r="M33" s="17">
        <f>J33+K33+L33</f>
        <v>0</v>
      </c>
      <c r="N33" s="17">
        <f>ROUND(G33*H33,2)</f>
        <v>0</v>
      </c>
      <c r="O33" s="17">
        <f>ROUND(G33*J33,2)</f>
        <v>0</v>
      </c>
      <c r="P33" s="17">
        <f>ROUND(G33*K33,2)</f>
        <v>0</v>
      </c>
      <c r="Q33" s="17">
        <f>ROUND(G33*L33,2)</f>
        <v>0</v>
      </c>
      <c r="R33" s="17">
        <f>O33+P33+Q33</f>
        <v>0</v>
      </c>
    </row>
    <row r="34" spans="1:18" ht="38.25">
      <c r="A34" s="120" t="s">
        <v>483</v>
      </c>
      <c r="B34" s="121"/>
      <c r="C34" s="137" t="s">
        <v>402</v>
      </c>
      <c r="D34" s="141" t="s">
        <v>404</v>
      </c>
      <c r="E34" s="142" t="s">
        <v>405</v>
      </c>
      <c r="F34" s="123" t="s">
        <v>53</v>
      </c>
      <c r="G34" s="123">
        <v>14</v>
      </c>
      <c r="H34" s="16"/>
      <c r="I34" s="16"/>
      <c r="J34" s="16">
        <f t="shared" ref="J34:J37" si="21">ROUND(H34*I34,2)</f>
        <v>0</v>
      </c>
      <c r="K34" s="16"/>
      <c r="L34" s="16"/>
      <c r="M34" s="17">
        <f t="shared" ref="M34:M37" si="22">J34+K34+L34</f>
        <v>0</v>
      </c>
      <c r="N34" s="17">
        <f t="shared" ref="N34:N37" si="23">ROUND(G34*H34,2)</f>
        <v>0</v>
      </c>
      <c r="O34" s="17">
        <f t="shared" ref="O34:O37" si="24">ROUND(G34*J34,2)</f>
        <v>0</v>
      </c>
      <c r="P34" s="17">
        <f t="shared" ref="P34:P37" si="25">ROUND(G34*K34,2)</f>
        <v>0</v>
      </c>
      <c r="Q34" s="17">
        <f t="shared" ref="Q34:Q37" si="26">ROUND(G34*L34,2)</f>
        <v>0</v>
      </c>
      <c r="R34" s="17">
        <f t="shared" ref="R34:R37" si="27">O34+P34+Q34</f>
        <v>0</v>
      </c>
    </row>
    <row r="35" spans="1:18" ht="38.25">
      <c r="A35" s="120" t="s">
        <v>484</v>
      </c>
      <c r="B35" s="121"/>
      <c r="C35" s="137" t="s">
        <v>402</v>
      </c>
      <c r="D35" s="141" t="s">
        <v>380</v>
      </c>
      <c r="E35" s="142" t="s">
        <v>406</v>
      </c>
      <c r="F35" s="123" t="s">
        <v>53</v>
      </c>
      <c r="G35" s="123">
        <v>70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38.25">
      <c r="A36" s="120" t="s">
        <v>485</v>
      </c>
      <c r="B36" s="121"/>
      <c r="C36" s="137" t="s">
        <v>402</v>
      </c>
      <c r="D36" s="141" t="s">
        <v>381</v>
      </c>
      <c r="E36" s="142" t="s">
        <v>407</v>
      </c>
      <c r="F36" s="123" t="s">
        <v>53</v>
      </c>
      <c r="G36" s="123">
        <v>4</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5.5">
      <c r="A37" s="120" t="s">
        <v>486</v>
      </c>
      <c r="B37" s="121"/>
      <c r="C37" s="137" t="s">
        <v>408</v>
      </c>
      <c r="D37" s="141"/>
      <c r="E37" s="142"/>
      <c r="F37" s="123" t="s">
        <v>62</v>
      </c>
      <c r="G37" s="123">
        <v>32</v>
      </c>
      <c r="H37" s="16"/>
      <c r="I37" s="16"/>
      <c r="J37" s="16">
        <f t="shared" si="21"/>
        <v>0</v>
      </c>
      <c r="K37" s="16"/>
      <c r="L37" s="16"/>
      <c r="M37" s="17">
        <f t="shared" si="22"/>
        <v>0</v>
      </c>
      <c r="N37" s="17">
        <f t="shared" si="23"/>
        <v>0</v>
      </c>
      <c r="O37" s="17">
        <f t="shared" si="24"/>
        <v>0</v>
      </c>
      <c r="P37" s="17">
        <f t="shared" si="25"/>
        <v>0</v>
      </c>
      <c r="Q37" s="17">
        <f t="shared" si="26"/>
        <v>0</v>
      </c>
      <c r="R37" s="17">
        <f t="shared" si="27"/>
        <v>0</v>
      </c>
    </row>
    <row r="38" spans="1:18">
      <c r="A38" s="120" t="s">
        <v>487</v>
      </c>
      <c r="B38" s="121"/>
      <c r="C38" s="137" t="s">
        <v>409</v>
      </c>
      <c r="D38" s="141"/>
      <c r="E38" s="142"/>
      <c r="F38" s="123" t="s">
        <v>68</v>
      </c>
      <c r="G38" s="123">
        <v>1</v>
      </c>
      <c r="H38" s="16"/>
      <c r="I38" s="16"/>
      <c r="J38" s="16">
        <f>ROUND(H38*I38,2)</f>
        <v>0</v>
      </c>
      <c r="K38" s="16"/>
      <c r="L38" s="16"/>
      <c r="M38" s="17">
        <f>J38+K38+L38</f>
        <v>0</v>
      </c>
      <c r="N38" s="17">
        <f>ROUND(G38*H38,2)</f>
        <v>0</v>
      </c>
      <c r="O38" s="17">
        <f>ROUND(G38*J38,2)</f>
        <v>0</v>
      </c>
      <c r="P38" s="17">
        <f>ROUND(G38*K38,2)</f>
        <v>0</v>
      </c>
      <c r="Q38" s="17">
        <f>ROUND(G38*L38,2)</f>
        <v>0</v>
      </c>
      <c r="R38" s="17">
        <f>O38+P38+Q38</f>
        <v>0</v>
      </c>
    </row>
    <row r="39" spans="1:18" ht="25.5">
      <c r="A39" s="120" t="s">
        <v>488</v>
      </c>
      <c r="B39" s="121"/>
      <c r="C39" s="137" t="s">
        <v>410</v>
      </c>
      <c r="D39" s="141"/>
      <c r="E39" s="142" t="s">
        <v>411</v>
      </c>
      <c r="F39" s="123" t="s">
        <v>68</v>
      </c>
      <c r="G39" s="123">
        <v>1</v>
      </c>
      <c r="H39" s="16"/>
      <c r="I39" s="16"/>
      <c r="J39" s="16">
        <f t="shared" ref="J39:J43" si="28">ROUND(H39*I39,2)</f>
        <v>0</v>
      </c>
      <c r="K39" s="16"/>
      <c r="L39" s="16"/>
      <c r="M39" s="17">
        <f t="shared" ref="M39:M43" si="29">J39+K39+L39</f>
        <v>0</v>
      </c>
      <c r="N39" s="17">
        <f t="shared" ref="N39:N43" si="30">ROUND(G39*H39,2)</f>
        <v>0</v>
      </c>
      <c r="O39" s="17">
        <f t="shared" ref="O39:O43" si="31">ROUND(G39*J39,2)</f>
        <v>0</v>
      </c>
      <c r="P39" s="17">
        <f t="shared" ref="P39:P43" si="32">ROUND(G39*K39,2)</f>
        <v>0</v>
      </c>
      <c r="Q39" s="17">
        <f t="shared" ref="Q39:Q43" si="33">ROUND(G39*L39,2)</f>
        <v>0</v>
      </c>
      <c r="R39" s="17">
        <f t="shared" ref="R39:R43" si="34">O39+P39+Q39</f>
        <v>0</v>
      </c>
    </row>
    <row r="40" spans="1:18" ht="25.5">
      <c r="A40" s="120" t="s">
        <v>489</v>
      </c>
      <c r="B40" s="121"/>
      <c r="C40" s="137" t="s">
        <v>412</v>
      </c>
      <c r="D40" s="141"/>
      <c r="E40" s="142"/>
      <c r="F40" s="123" t="s">
        <v>68</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9">
        <v>2</v>
      </c>
      <c r="B41" s="130"/>
      <c r="C41" s="138" t="s">
        <v>413</v>
      </c>
      <c r="D41" s="143"/>
      <c r="E41" s="144"/>
      <c r="F41" s="127"/>
      <c r="G41" s="127"/>
      <c r="H41" s="128"/>
      <c r="I41" s="128"/>
      <c r="J41" s="128"/>
      <c r="K41" s="128"/>
      <c r="L41" s="128"/>
      <c r="M41" s="128"/>
      <c r="N41" s="128"/>
      <c r="O41" s="128"/>
      <c r="P41" s="128"/>
      <c r="Q41" s="128"/>
      <c r="R41" s="128"/>
    </row>
    <row r="42" spans="1:18">
      <c r="A42" s="120" t="s">
        <v>155</v>
      </c>
      <c r="B42" s="121"/>
      <c r="C42" s="137" t="s">
        <v>414</v>
      </c>
      <c r="D42" s="141" t="s">
        <v>415</v>
      </c>
      <c r="E42" s="142"/>
      <c r="F42" s="123" t="s">
        <v>53</v>
      </c>
      <c r="G42" s="123">
        <v>770</v>
      </c>
      <c r="H42" s="16"/>
      <c r="I42" s="16"/>
      <c r="J42" s="16">
        <f t="shared" si="28"/>
        <v>0</v>
      </c>
      <c r="K42" s="16"/>
      <c r="L42" s="16"/>
      <c r="M42" s="17">
        <f t="shared" si="29"/>
        <v>0</v>
      </c>
      <c r="N42" s="17">
        <f t="shared" si="30"/>
        <v>0</v>
      </c>
      <c r="O42" s="17">
        <f t="shared" si="31"/>
        <v>0</v>
      </c>
      <c r="P42" s="17">
        <f t="shared" si="32"/>
        <v>0</v>
      </c>
      <c r="Q42" s="17">
        <f t="shared" si="33"/>
        <v>0</v>
      </c>
      <c r="R42" s="17">
        <f t="shared" si="34"/>
        <v>0</v>
      </c>
    </row>
    <row r="43" spans="1:18">
      <c r="A43" s="120" t="s">
        <v>156</v>
      </c>
      <c r="B43" s="121"/>
      <c r="C43" s="137" t="s">
        <v>416</v>
      </c>
      <c r="D43" s="141" t="s">
        <v>415</v>
      </c>
      <c r="E43" s="142"/>
      <c r="F43" s="123" t="s">
        <v>62</v>
      </c>
      <c r="G43" s="123">
        <v>20</v>
      </c>
      <c r="H43" s="16"/>
      <c r="I43" s="16"/>
      <c r="J43" s="16">
        <f t="shared" si="28"/>
        <v>0</v>
      </c>
      <c r="K43" s="16"/>
      <c r="L43" s="16"/>
      <c r="M43" s="17">
        <f t="shared" si="29"/>
        <v>0</v>
      </c>
      <c r="N43" s="17">
        <f t="shared" si="30"/>
        <v>0</v>
      </c>
      <c r="O43" s="17">
        <f t="shared" si="31"/>
        <v>0</v>
      </c>
      <c r="P43" s="17">
        <f t="shared" si="32"/>
        <v>0</v>
      </c>
      <c r="Q43" s="17">
        <f t="shared" si="33"/>
        <v>0</v>
      </c>
      <c r="R43" s="17">
        <f t="shared" si="34"/>
        <v>0</v>
      </c>
    </row>
    <row r="44" spans="1:18" ht="38.25">
      <c r="A44" s="120" t="s">
        <v>157</v>
      </c>
      <c r="B44" s="121"/>
      <c r="C44" s="137" t="s">
        <v>417</v>
      </c>
      <c r="D44" s="141"/>
      <c r="E44" s="142" t="s">
        <v>418</v>
      </c>
      <c r="F44" s="123" t="s">
        <v>68</v>
      </c>
      <c r="G44" s="123">
        <v>1</v>
      </c>
      <c r="H44" s="16"/>
      <c r="I44" s="16"/>
      <c r="J44" s="16">
        <f>ROUND(H44*I44,2)</f>
        <v>0</v>
      </c>
      <c r="K44" s="16"/>
      <c r="L44" s="16"/>
      <c r="M44" s="17">
        <f>J44+K44+L44</f>
        <v>0</v>
      </c>
      <c r="N44" s="17">
        <f>ROUND(G44*H44,2)</f>
        <v>0</v>
      </c>
      <c r="O44" s="17">
        <f>ROUND(G44*J44,2)</f>
        <v>0</v>
      </c>
      <c r="P44" s="17">
        <f>ROUND(G44*K44,2)</f>
        <v>0</v>
      </c>
      <c r="Q44" s="17">
        <f>ROUND(G44*L44,2)</f>
        <v>0</v>
      </c>
      <c r="R44" s="17">
        <f>O44+P44+Q44</f>
        <v>0</v>
      </c>
    </row>
    <row r="45" spans="1:18" ht="25.5">
      <c r="A45" s="120" t="s">
        <v>158</v>
      </c>
      <c r="B45" s="121"/>
      <c r="C45" s="137" t="s">
        <v>419</v>
      </c>
      <c r="D45" s="141" t="s">
        <v>420</v>
      </c>
      <c r="E45" s="142" t="s">
        <v>421</v>
      </c>
      <c r="F45" s="123" t="s">
        <v>62</v>
      </c>
      <c r="G45" s="123">
        <v>1</v>
      </c>
      <c r="H45" s="16"/>
      <c r="I45" s="16"/>
      <c r="J45" s="16">
        <f t="shared" ref="J45:J48" si="35">ROUND(H45*I45,2)</f>
        <v>0</v>
      </c>
      <c r="K45" s="16"/>
      <c r="L45" s="16"/>
      <c r="M45" s="17">
        <f t="shared" ref="M45:M48" si="36">J45+K45+L45</f>
        <v>0</v>
      </c>
      <c r="N45" s="17">
        <f t="shared" ref="N45:N48" si="37">ROUND(G45*H45,2)</f>
        <v>0</v>
      </c>
      <c r="O45" s="17">
        <f t="shared" ref="O45:O48" si="38">ROUND(G45*J45,2)</f>
        <v>0</v>
      </c>
      <c r="P45" s="17">
        <f t="shared" ref="P45:P48" si="39">ROUND(G45*K45,2)</f>
        <v>0</v>
      </c>
      <c r="Q45" s="17">
        <f t="shared" ref="Q45:Q48" si="40">ROUND(G45*L45,2)</f>
        <v>0</v>
      </c>
      <c r="R45" s="17">
        <f t="shared" ref="R45:R48" si="41">O45+P45+Q45</f>
        <v>0</v>
      </c>
    </row>
    <row r="46" spans="1:18">
      <c r="A46" s="120" t="s">
        <v>159</v>
      </c>
      <c r="B46" s="121"/>
      <c r="C46" s="137" t="s">
        <v>422</v>
      </c>
      <c r="D46" s="141"/>
      <c r="E46" s="142" t="s">
        <v>423</v>
      </c>
      <c r="F46" s="123" t="s">
        <v>62</v>
      </c>
      <c r="G46" s="123">
        <v>2</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ht="25.5">
      <c r="A47" s="120" t="s">
        <v>260</v>
      </c>
      <c r="B47" s="121"/>
      <c r="C47" s="137" t="s">
        <v>424</v>
      </c>
      <c r="D47" s="141"/>
      <c r="E47" s="142"/>
      <c r="F47" s="123" t="s">
        <v>62</v>
      </c>
      <c r="G47" s="123">
        <v>10</v>
      </c>
      <c r="H47" s="16"/>
      <c r="I47" s="16"/>
      <c r="J47" s="16">
        <f t="shared" si="35"/>
        <v>0</v>
      </c>
      <c r="K47" s="16"/>
      <c r="L47" s="16"/>
      <c r="M47" s="17">
        <f t="shared" si="36"/>
        <v>0</v>
      </c>
      <c r="N47" s="17">
        <f t="shared" si="37"/>
        <v>0</v>
      </c>
      <c r="O47" s="17">
        <f t="shared" si="38"/>
        <v>0</v>
      </c>
      <c r="P47" s="17">
        <f t="shared" si="39"/>
        <v>0</v>
      </c>
      <c r="Q47" s="17">
        <f t="shared" si="40"/>
        <v>0</v>
      </c>
      <c r="R47" s="17">
        <f t="shared" si="41"/>
        <v>0</v>
      </c>
    </row>
    <row r="48" spans="1:18" ht="38.25">
      <c r="A48" s="120" t="s">
        <v>261</v>
      </c>
      <c r="B48" s="121"/>
      <c r="C48" s="137" t="s">
        <v>425</v>
      </c>
      <c r="D48" s="141"/>
      <c r="E48" s="142"/>
      <c r="F48" s="123" t="s">
        <v>68</v>
      </c>
      <c r="G48" s="123">
        <v>1</v>
      </c>
      <c r="H48" s="16"/>
      <c r="I48" s="16"/>
      <c r="J48" s="16">
        <f t="shared" si="35"/>
        <v>0</v>
      </c>
      <c r="K48" s="16"/>
      <c r="L48" s="16"/>
      <c r="M48" s="17">
        <f t="shared" si="36"/>
        <v>0</v>
      </c>
      <c r="N48" s="17">
        <f t="shared" si="37"/>
        <v>0</v>
      </c>
      <c r="O48" s="17">
        <f t="shared" si="38"/>
        <v>0</v>
      </c>
      <c r="P48" s="17">
        <f t="shared" si="39"/>
        <v>0</v>
      </c>
      <c r="Q48" s="17">
        <f t="shared" si="40"/>
        <v>0</v>
      </c>
      <c r="R48" s="17">
        <f t="shared" si="41"/>
        <v>0</v>
      </c>
    </row>
    <row r="49" spans="1:18" ht="25.5">
      <c r="A49" s="120" t="s">
        <v>490</v>
      </c>
      <c r="B49" s="121"/>
      <c r="C49" s="137" t="s">
        <v>426</v>
      </c>
      <c r="D49" s="141"/>
      <c r="E49" s="142"/>
      <c r="F49" s="123" t="s">
        <v>62</v>
      </c>
      <c r="G49" s="123">
        <v>1</v>
      </c>
      <c r="H49" s="16"/>
      <c r="I49" s="16"/>
      <c r="J49" s="16">
        <f>ROUND(H49*I49,2)</f>
        <v>0</v>
      </c>
      <c r="K49" s="16"/>
      <c r="L49" s="16"/>
      <c r="M49" s="17">
        <f>J49+K49+L49</f>
        <v>0</v>
      </c>
      <c r="N49" s="17">
        <f>ROUND(G49*H49,2)</f>
        <v>0</v>
      </c>
      <c r="O49" s="17">
        <f>ROUND(G49*J49,2)</f>
        <v>0</v>
      </c>
      <c r="P49" s="17">
        <f>ROUND(G49*K49,2)</f>
        <v>0</v>
      </c>
      <c r="Q49" s="17">
        <f>ROUND(G49*L49,2)</f>
        <v>0</v>
      </c>
      <c r="R49" s="17">
        <f>O49+P49+Q49</f>
        <v>0</v>
      </c>
    </row>
    <row r="50" spans="1:18" ht="63.75">
      <c r="A50" s="120" t="s">
        <v>491</v>
      </c>
      <c r="B50" s="121"/>
      <c r="C50" s="137" t="s">
        <v>427</v>
      </c>
      <c r="D50" s="141"/>
      <c r="E50" s="142"/>
      <c r="F50" s="123" t="s">
        <v>52</v>
      </c>
      <c r="G50" s="123">
        <v>145</v>
      </c>
      <c r="H50" s="16"/>
      <c r="I50" s="16"/>
      <c r="J50" s="16">
        <f t="shared" ref="J50:J53" si="42">ROUND(H50*I50,2)</f>
        <v>0</v>
      </c>
      <c r="K50" s="16"/>
      <c r="L50" s="16"/>
      <c r="M50" s="17">
        <f t="shared" ref="M50:M53" si="43">J50+K50+L50</f>
        <v>0</v>
      </c>
      <c r="N50" s="17">
        <f t="shared" ref="N50:N53" si="44">ROUND(G50*H50,2)</f>
        <v>0</v>
      </c>
      <c r="O50" s="17">
        <f t="shared" ref="O50:O53" si="45">ROUND(G50*J50,2)</f>
        <v>0</v>
      </c>
      <c r="P50" s="17">
        <f t="shared" ref="P50:P53" si="46">ROUND(G50*K50,2)</f>
        <v>0</v>
      </c>
      <c r="Q50" s="17">
        <f t="shared" ref="Q50:Q53" si="47">ROUND(G50*L50,2)</f>
        <v>0</v>
      </c>
      <c r="R50" s="17">
        <f t="shared" ref="R50:R53" si="48">O50+P50+Q50</f>
        <v>0</v>
      </c>
    </row>
    <row r="51" spans="1:18" ht="51">
      <c r="A51" s="120" t="s">
        <v>492</v>
      </c>
      <c r="B51" s="121"/>
      <c r="C51" s="137" t="s">
        <v>428</v>
      </c>
      <c r="D51" s="141" t="s">
        <v>429</v>
      </c>
      <c r="E51" s="142"/>
      <c r="F51" s="123" t="s">
        <v>68</v>
      </c>
      <c r="G51" s="123">
        <v>1</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25.5">
      <c r="A52" s="120" t="s">
        <v>493</v>
      </c>
      <c r="B52" s="121"/>
      <c r="C52" s="137" t="s">
        <v>430</v>
      </c>
      <c r="D52" s="141" t="s">
        <v>401</v>
      </c>
      <c r="E52" s="142" t="s">
        <v>431</v>
      </c>
      <c r="F52" s="123" t="s">
        <v>68</v>
      </c>
      <c r="G52" s="123">
        <v>1</v>
      </c>
      <c r="H52" s="16"/>
      <c r="I52" s="16"/>
      <c r="J52" s="16">
        <f t="shared" si="42"/>
        <v>0</v>
      </c>
      <c r="K52" s="16"/>
      <c r="L52" s="16"/>
      <c r="M52" s="17">
        <f t="shared" si="43"/>
        <v>0</v>
      </c>
      <c r="N52" s="17">
        <f t="shared" si="44"/>
        <v>0</v>
      </c>
      <c r="O52" s="17">
        <f t="shared" si="45"/>
        <v>0</v>
      </c>
      <c r="P52" s="17">
        <f t="shared" si="46"/>
        <v>0</v>
      </c>
      <c r="Q52" s="17">
        <f t="shared" si="47"/>
        <v>0</v>
      </c>
      <c r="R52" s="17">
        <f t="shared" si="48"/>
        <v>0</v>
      </c>
    </row>
    <row r="53" spans="1:18" ht="25.5">
      <c r="A53" s="120" t="s">
        <v>494</v>
      </c>
      <c r="B53" s="121"/>
      <c r="C53" s="137" t="s">
        <v>432</v>
      </c>
      <c r="D53" s="141"/>
      <c r="E53" s="142"/>
      <c r="F53" s="123" t="s">
        <v>68</v>
      </c>
      <c r="G53" s="123">
        <v>1</v>
      </c>
      <c r="H53" s="16"/>
      <c r="I53" s="16"/>
      <c r="J53" s="16">
        <f t="shared" si="42"/>
        <v>0</v>
      </c>
      <c r="K53" s="16"/>
      <c r="L53" s="16"/>
      <c r="M53" s="17">
        <f t="shared" si="43"/>
        <v>0</v>
      </c>
      <c r="N53" s="17">
        <f t="shared" si="44"/>
        <v>0</v>
      </c>
      <c r="O53" s="17">
        <f t="shared" si="45"/>
        <v>0</v>
      </c>
      <c r="P53" s="17">
        <f t="shared" si="46"/>
        <v>0</v>
      </c>
      <c r="Q53" s="17">
        <f t="shared" si="47"/>
        <v>0</v>
      </c>
      <c r="R53" s="17">
        <f t="shared" si="48"/>
        <v>0</v>
      </c>
    </row>
    <row r="54" spans="1:18">
      <c r="A54" s="129">
        <v>3</v>
      </c>
      <c r="B54" s="130"/>
      <c r="C54" s="138" t="s">
        <v>433</v>
      </c>
      <c r="D54" s="143"/>
      <c r="E54" s="144"/>
      <c r="F54" s="127"/>
      <c r="G54" s="127"/>
      <c r="H54" s="128"/>
      <c r="I54" s="128"/>
      <c r="J54" s="128"/>
      <c r="K54" s="128"/>
      <c r="L54" s="128"/>
      <c r="M54" s="128"/>
      <c r="N54" s="128"/>
      <c r="O54" s="128"/>
      <c r="P54" s="128"/>
      <c r="Q54" s="128"/>
      <c r="R54" s="128"/>
    </row>
    <row r="55" spans="1:18" ht="38.25">
      <c r="A55" s="120" t="s">
        <v>160</v>
      </c>
      <c r="B55" s="121"/>
      <c r="C55" s="137" t="s">
        <v>434</v>
      </c>
      <c r="D55" s="141" t="s">
        <v>435</v>
      </c>
      <c r="E55" s="142" t="s">
        <v>436</v>
      </c>
      <c r="F55" s="123" t="s">
        <v>68</v>
      </c>
      <c r="G55" s="123">
        <v>1</v>
      </c>
      <c r="H55" s="16"/>
      <c r="I55" s="16"/>
      <c r="J55" s="16">
        <f>ROUND(H55*I55,2)</f>
        <v>0</v>
      </c>
      <c r="K55" s="16"/>
      <c r="L55" s="16"/>
      <c r="M55" s="17">
        <f>J55+K55+L55</f>
        <v>0</v>
      </c>
      <c r="N55" s="17">
        <f>ROUND(G55*H55,2)</f>
        <v>0</v>
      </c>
      <c r="O55" s="17">
        <f>ROUND(G55*J55,2)</f>
        <v>0</v>
      </c>
      <c r="P55" s="17">
        <f>ROUND(G55*K55,2)</f>
        <v>0</v>
      </c>
      <c r="Q55" s="17">
        <f>ROUND(G55*L55,2)</f>
        <v>0</v>
      </c>
      <c r="R55" s="17">
        <f>O55+P55+Q55</f>
        <v>0</v>
      </c>
    </row>
    <row r="56" spans="1:18" ht="89.25">
      <c r="A56" s="120" t="s">
        <v>161</v>
      </c>
      <c r="B56" s="121"/>
      <c r="C56" s="137" t="s">
        <v>437</v>
      </c>
      <c r="D56" s="141" t="s">
        <v>438</v>
      </c>
      <c r="E56" s="142" t="s">
        <v>439</v>
      </c>
      <c r="F56" s="123" t="s">
        <v>68</v>
      </c>
      <c r="G56" s="123">
        <v>1</v>
      </c>
      <c r="H56" s="16"/>
      <c r="I56" s="16"/>
      <c r="J56" s="16">
        <f>ROUND(H56*I56,2)</f>
        <v>0</v>
      </c>
      <c r="K56" s="16"/>
      <c r="L56" s="16"/>
      <c r="M56" s="17">
        <f>J56+K56+L56</f>
        <v>0</v>
      </c>
      <c r="N56" s="17">
        <f>ROUND(G56*H56,2)</f>
        <v>0</v>
      </c>
      <c r="O56" s="17">
        <f>ROUND(G56*J56,2)</f>
        <v>0</v>
      </c>
      <c r="P56" s="17">
        <f>ROUND(G56*K56,2)</f>
        <v>0</v>
      </c>
      <c r="Q56" s="17">
        <f>ROUND(G56*L56,2)</f>
        <v>0</v>
      </c>
      <c r="R56" s="17">
        <f>O56+P56+Q56</f>
        <v>0</v>
      </c>
    </row>
    <row r="57" spans="1:18">
      <c r="A57" s="120" t="s">
        <v>162</v>
      </c>
      <c r="B57" s="121"/>
      <c r="C57" s="137" t="s">
        <v>440</v>
      </c>
      <c r="D57" s="141" t="s">
        <v>441</v>
      </c>
      <c r="E57" s="142"/>
      <c r="F57" s="123" t="s">
        <v>53</v>
      </c>
      <c r="G57" s="123">
        <v>3</v>
      </c>
      <c r="H57" s="16"/>
      <c r="I57" s="16"/>
      <c r="J57" s="16">
        <f t="shared" ref="J57:J60" si="49">ROUND(H57*I57,2)</f>
        <v>0</v>
      </c>
      <c r="K57" s="16"/>
      <c r="L57" s="16"/>
      <c r="M57" s="17">
        <f t="shared" ref="M57:M60" si="50">J57+K57+L57</f>
        <v>0</v>
      </c>
      <c r="N57" s="17">
        <f t="shared" ref="N57:N60" si="51">ROUND(G57*H57,2)</f>
        <v>0</v>
      </c>
      <c r="O57" s="17">
        <f t="shared" ref="O57:O60" si="52">ROUND(G57*J57,2)</f>
        <v>0</v>
      </c>
      <c r="P57" s="17">
        <f t="shared" ref="P57:P60" si="53">ROUND(G57*K57,2)</f>
        <v>0</v>
      </c>
      <c r="Q57" s="17">
        <f t="shared" ref="Q57:Q60" si="54">ROUND(G57*L57,2)</f>
        <v>0</v>
      </c>
      <c r="R57" s="17">
        <f t="shared" ref="R57:R60" si="55">O57+P57+Q57</f>
        <v>0</v>
      </c>
    </row>
    <row r="58" spans="1:18">
      <c r="A58" s="120" t="s">
        <v>163</v>
      </c>
      <c r="B58" s="121"/>
      <c r="C58" s="137" t="s">
        <v>440</v>
      </c>
      <c r="D58" s="141" t="s">
        <v>442</v>
      </c>
      <c r="E58" s="142"/>
      <c r="F58" s="123" t="s">
        <v>53</v>
      </c>
      <c r="G58" s="123">
        <v>3</v>
      </c>
      <c r="H58" s="16"/>
      <c r="I58" s="16"/>
      <c r="J58" s="16">
        <f t="shared" si="49"/>
        <v>0</v>
      </c>
      <c r="K58" s="16"/>
      <c r="L58" s="16"/>
      <c r="M58" s="17">
        <f t="shared" si="50"/>
        <v>0</v>
      </c>
      <c r="N58" s="17">
        <f t="shared" si="51"/>
        <v>0</v>
      </c>
      <c r="O58" s="17">
        <f t="shared" si="52"/>
        <v>0</v>
      </c>
      <c r="P58" s="17">
        <f t="shared" si="53"/>
        <v>0</v>
      </c>
      <c r="Q58" s="17">
        <f t="shared" si="54"/>
        <v>0</v>
      </c>
      <c r="R58" s="17">
        <f t="shared" si="55"/>
        <v>0</v>
      </c>
    </row>
    <row r="59" spans="1:18" ht="38.25">
      <c r="A59" s="120" t="s">
        <v>164</v>
      </c>
      <c r="B59" s="121"/>
      <c r="C59" s="137" t="s">
        <v>443</v>
      </c>
      <c r="D59" s="141" t="s">
        <v>444</v>
      </c>
      <c r="E59" s="142"/>
      <c r="F59" s="123" t="s">
        <v>68</v>
      </c>
      <c r="G59" s="123">
        <v>1</v>
      </c>
      <c r="H59" s="16"/>
      <c r="I59" s="16"/>
      <c r="J59" s="16">
        <f t="shared" si="49"/>
        <v>0</v>
      </c>
      <c r="K59" s="16"/>
      <c r="L59" s="16"/>
      <c r="M59" s="17">
        <f t="shared" si="50"/>
        <v>0</v>
      </c>
      <c r="N59" s="17">
        <f t="shared" si="51"/>
        <v>0</v>
      </c>
      <c r="O59" s="17">
        <f t="shared" si="52"/>
        <v>0</v>
      </c>
      <c r="P59" s="17">
        <f t="shared" si="53"/>
        <v>0</v>
      </c>
      <c r="Q59" s="17">
        <f t="shared" si="54"/>
        <v>0</v>
      </c>
      <c r="R59" s="17">
        <f t="shared" si="55"/>
        <v>0</v>
      </c>
    </row>
    <row r="60" spans="1:18" ht="25.5">
      <c r="A60" s="120" t="s">
        <v>165</v>
      </c>
      <c r="B60" s="121"/>
      <c r="C60" s="137" t="s">
        <v>445</v>
      </c>
      <c r="D60" s="141" t="s">
        <v>446</v>
      </c>
      <c r="E60" s="142" t="s">
        <v>447</v>
      </c>
      <c r="F60" s="123" t="s">
        <v>68</v>
      </c>
      <c r="G60" s="123">
        <v>1</v>
      </c>
      <c r="H60" s="16"/>
      <c r="I60" s="16"/>
      <c r="J60" s="16">
        <f t="shared" si="49"/>
        <v>0</v>
      </c>
      <c r="K60" s="16"/>
      <c r="L60" s="16"/>
      <c r="M60" s="17">
        <f t="shared" si="50"/>
        <v>0</v>
      </c>
      <c r="N60" s="17">
        <f t="shared" si="51"/>
        <v>0</v>
      </c>
      <c r="O60" s="17">
        <f t="shared" si="52"/>
        <v>0</v>
      </c>
      <c r="P60" s="17">
        <f t="shared" si="53"/>
        <v>0</v>
      </c>
      <c r="Q60" s="17">
        <f t="shared" si="54"/>
        <v>0</v>
      </c>
      <c r="R60" s="17">
        <f t="shared" si="55"/>
        <v>0</v>
      </c>
    </row>
    <row r="61" spans="1:18">
      <c r="A61" s="120" t="s">
        <v>239</v>
      </c>
      <c r="B61" s="121"/>
      <c r="C61" s="137" t="s">
        <v>448</v>
      </c>
      <c r="D61" s="141"/>
      <c r="E61" s="142"/>
      <c r="F61" s="123" t="s">
        <v>62</v>
      </c>
      <c r="G61" s="123">
        <v>1</v>
      </c>
      <c r="H61" s="16"/>
      <c r="I61" s="16"/>
      <c r="J61" s="16">
        <f>ROUND(H61*I61,2)</f>
        <v>0</v>
      </c>
      <c r="K61" s="16"/>
      <c r="L61" s="16"/>
      <c r="M61" s="17">
        <f>J61+K61+L61</f>
        <v>0</v>
      </c>
      <c r="N61" s="17">
        <f>ROUND(G61*H61,2)</f>
        <v>0</v>
      </c>
      <c r="O61" s="17">
        <f>ROUND(G61*J61,2)</f>
        <v>0</v>
      </c>
      <c r="P61" s="17">
        <f>ROUND(G61*K61,2)</f>
        <v>0</v>
      </c>
      <c r="Q61" s="17">
        <f>ROUND(G61*L61,2)</f>
        <v>0</v>
      </c>
      <c r="R61" s="17">
        <f>O61+P61+Q61</f>
        <v>0</v>
      </c>
    </row>
    <row r="62" spans="1:18" ht="25.5">
      <c r="A62" s="120" t="s">
        <v>240</v>
      </c>
      <c r="B62" s="121"/>
      <c r="C62" s="137" t="s">
        <v>449</v>
      </c>
      <c r="D62" s="141" t="s">
        <v>450</v>
      </c>
      <c r="E62" s="142"/>
      <c r="F62" s="123" t="s">
        <v>62</v>
      </c>
      <c r="G62" s="123">
        <v>1</v>
      </c>
      <c r="H62" s="16"/>
      <c r="I62" s="16"/>
      <c r="J62" s="16">
        <f t="shared" ref="J62:J66" si="56">ROUND(H62*I62,2)</f>
        <v>0</v>
      </c>
      <c r="K62" s="16"/>
      <c r="L62" s="16"/>
      <c r="M62" s="17">
        <f t="shared" ref="M62:M66" si="57">J62+K62+L62</f>
        <v>0</v>
      </c>
      <c r="N62" s="17">
        <f t="shared" ref="N62:N66" si="58">ROUND(G62*H62,2)</f>
        <v>0</v>
      </c>
      <c r="O62" s="17">
        <f t="shared" ref="O62:O66" si="59">ROUND(G62*J62,2)</f>
        <v>0</v>
      </c>
      <c r="P62" s="17">
        <f t="shared" ref="P62:P66" si="60">ROUND(G62*K62,2)</f>
        <v>0</v>
      </c>
      <c r="Q62" s="17">
        <f t="shared" ref="Q62:Q66" si="61">ROUND(G62*L62,2)</f>
        <v>0</v>
      </c>
      <c r="R62" s="17">
        <f t="shared" ref="R62:R66" si="62">O62+P62+Q62</f>
        <v>0</v>
      </c>
    </row>
    <row r="63" spans="1:18">
      <c r="A63" s="120" t="s">
        <v>241</v>
      </c>
      <c r="B63" s="121"/>
      <c r="C63" s="137" t="s">
        <v>451</v>
      </c>
      <c r="D63" s="141"/>
      <c r="E63" s="142"/>
      <c r="F63" s="123" t="s">
        <v>54</v>
      </c>
      <c r="G63" s="123">
        <v>1.84</v>
      </c>
      <c r="H63" s="16"/>
      <c r="I63" s="16"/>
      <c r="J63" s="16">
        <f t="shared" si="56"/>
        <v>0</v>
      </c>
      <c r="K63" s="16"/>
      <c r="L63" s="16"/>
      <c r="M63" s="17">
        <f t="shared" si="57"/>
        <v>0</v>
      </c>
      <c r="N63" s="17">
        <f t="shared" si="58"/>
        <v>0</v>
      </c>
      <c r="O63" s="17">
        <f t="shared" si="59"/>
        <v>0</v>
      </c>
      <c r="P63" s="17">
        <f t="shared" si="60"/>
        <v>0</v>
      </c>
      <c r="Q63" s="17">
        <f t="shared" si="61"/>
        <v>0</v>
      </c>
      <c r="R63" s="17">
        <f t="shared" si="62"/>
        <v>0</v>
      </c>
    </row>
    <row r="64" spans="1:18" ht="25.5">
      <c r="A64" s="120" t="s">
        <v>324</v>
      </c>
      <c r="B64" s="121"/>
      <c r="C64" s="137" t="s">
        <v>452</v>
      </c>
      <c r="D64" s="141"/>
      <c r="E64" s="142"/>
      <c r="F64" s="123" t="s">
        <v>68</v>
      </c>
      <c r="G64" s="123">
        <v>1</v>
      </c>
      <c r="H64" s="16"/>
      <c r="I64" s="16"/>
      <c r="J64" s="16">
        <f t="shared" si="56"/>
        <v>0</v>
      </c>
      <c r="K64" s="16"/>
      <c r="L64" s="16"/>
      <c r="M64" s="17">
        <f t="shared" si="57"/>
        <v>0</v>
      </c>
      <c r="N64" s="17">
        <f t="shared" si="58"/>
        <v>0</v>
      </c>
      <c r="O64" s="17">
        <f t="shared" si="59"/>
        <v>0</v>
      </c>
      <c r="P64" s="17">
        <f t="shared" si="60"/>
        <v>0</v>
      </c>
      <c r="Q64" s="17">
        <f t="shared" si="61"/>
        <v>0</v>
      </c>
      <c r="R64" s="17">
        <f t="shared" si="62"/>
        <v>0</v>
      </c>
    </row>
    <row r="65" spans="1:18">
      <c r="A65" s="129">
        <v>4</v>
      </c>
      <c r="B65" s="130"/>
      <c r="C65" s="138" t="s">
        <v>453</v>
      </c>
      <c r="D65" s="143"/>
      <c r="E65" s="144"/>
      <c r="F65" s="127"/>
      <c r="G65" s="127"/>
      <c r="H65" s="128"/>
      <c r="I65" s="128"/>
      <c r="J65" s="128"/>
      <c r="K65" s="128"/>
      <c r="L65" s="128"/>
      <c r="M65" s="128"/>
      <c r="N65" s="128"/>
      <c r="O65" s="128"/>
      <c r="P65" s="128"/>
      <c r="Q65" s="128"/>
      <c r="R65" s="128"/>
    </row>
    <row r="66" spans="1:18" ht="51">
      <c r="A66" s="120" t="s">
        <v>166</v>
      </c>
      <c r="B66" s="121"/>
      <c r="C66" s="137" t="s">
        <v>454</v>
      </c>
      <c r="D66" s="141"/>
      <c r="E66" s="142" t="s">
        <v>455</v>
      </c>
      <c r="F66" s="123" t="s">
        <v>68</v>
      </c>
      <c r="G66" s="123">
        <v>2</v>
      </c>
      <c r="H66" s="16"/>
      <c r="I66" s="16"/>
      <c r="J66" s="16">
        <f t="shared" si="56"/>
        <v>0</v>
      </c>
      <c r="K66" s="16"/>
      <c r="L66" s="16"/>
      <c r="M66" s="17">
        <f t="shared" si="57"/>
        <v>0</v>
      </c>
      <c r="N66" s="17">
        <f t="shared" si="58"/>
        <v>0</v>
      </c>
      <c r="O66" s="17">
        <f t="shared" si="59"/>
        <v>0</v>
      </c>
      <c r="P66" s="17">
        <f t="shared" si="60"/>
        <v>0</v>
      </c>
      <c r="Q66" s="17">
        <f t="shared" si="61"/>
        <v>0</v>
      </c>
      <c r="R66" s="17">
        <f t="shared" si="62"/>
        <v>0</v>
      </c>
    </row>
    <row r="67" spans="1:18" ht="51">
      <c r="A67" s="120" t="s">
        <v>167</v>
      </c>
      <c r="B67" s="121"/>
      <c r="C67" s="137" t="s">
        <v>456</v>
      </c>
      <c r="D67" s="141"/>
      <c r="E67" s="142" t="s">
        <v>457</v>
      </c>
      <c r="F67" s="123" t="s">
        <v>68</v>
      </c>
      <c r="G67" s="123">
        <v>4</v>
      </c>
      <c r="H67" s="16"/>
      <c r="I67" s="16"/>
      <c r="J67" s="16">
        <f>ROUND(H67*I67,2)</f>
        <v>0</v>
      </c>
      <c r="K67" s="16"/>
      <c r="L67" s="16"/>
      <c r="M67" s="17">
        <f>J67+K67+L67</f>
        <v>0</v>
      </c>
      <c r="N67" s="17">
        <f>ROUND(G67*H67,2)</f>
        <v>0</v>
      </c>
      <c r="O67" s="17">
        <f>ROUND(G67*J67,2)</f>
        <v>0</v>
      </c>
      <c r="P67" s="17">
        <f>ROUND(G67*K67,2)</f>
        <v>0</v>
      </c>
      <c r="Q67" s="17">
        <f>ROUND(G67*L67,2)</f>
        <v>0</v>
      </c>
      <c r="R67" s="17">
        <f>O67+P67+Q67</f>
        <v>0</v>
      </c>
    </row>
    <row r="68" spans="1:18" ht="25.5">
      <c r="A68" s="120" t="s">
        <v>168</v>
      </c>
      <c r="B68" s="121"/>
      <c r="C68" s="137" t="s">
        <v>458</v>
      </c>
      <c r="D68" s="141" t="s">
        <v>389</v>
      </c>
      <c r="E68" s="142" t="s">
        <v>459</v>
      </c>
      <c r="F68" s="123" t="s">
        <v>68</v>
      </c>
      <c r="G68" s="123">
        <v>2</v>
      </c>
      <c r="H68" s="16"/>
      <c r="I68" s="16"/>
      <c r="J68" s="16">
        <f t="shared" ref="J68:J71" si="63">ROUND(H68*I68,2)</f>
        <v>0</v>
      </c>
      <c r="K68" s="16"/>
      <c r="L68" s="16"/>
      <c r="M68" s="17">
        <f t="shared" ref="M68:M71" si="64">J68+K68+L68</f>
        <v>0</v>
      </c>
      <c r="N68" s="17">
        <f t="shared" ref="N68:N71" si="65">ROUND(G68*H68,2)</f>
        <v>0</v>
      </c>
      <c r="O68" s="17">
        <f t="shared" ref="O68:O71" si="66">ROUND(G68*J68,2)</f>
        <v>0</v>
      </c>
      <c r="P68" s="17">
        <f t="shared" ref="P68:P71" si="67">ROUND(G68*K68,2)</f>
        <v>0</v>
      </c>
      <c r="Q68" s="17">
        <f t="shared" ref="Q68:Q71" si="68">ROUND(G68*L68,2)</f>
        <v>0</v>
      </c>
      <c r="R68" s="17">
        <f t="shared" ref="R68:R71" si="69">O68+P68+Q68</f>
        <v>0</v>
      </c>
    </row>
    <row r="69" spans="1:18" ht="25.5">
      <c r="A69" s="120" t="s">
        <v>368</v>
      </c>
      <c r="B69" s="121"/>
      <c r="C69" s="137" t="s">
        <v>460</v>
      </c>
      <c r="D69" s="141" t="s">
        <v>389</v>
      </c>
      <c r="E69" s="142" t="s">
        <v>459</v>
      </c>
      <c r="F69" s="123" t="s">
        <v>68</v>
      </c>
      <c r="G69" s="123">
        <v>4</v>
      </c>
      <c r="H69" s="16"/>
      <c r="I69" s="16"/>
      <c r="J69" s="16">
        <f t="shared" si="63"/>
        <v>0</v>
      </c>
      <c r="K69" s="16"/>
      <c r="L69" s="16"/>
      <c r="M69" s="17">
        <f t="shared" si="64"/>
        <v>0</v>
      </c>
      <c r="N69" s="17">
        <f t="shared" si="65"/>
        <v>0</v>
      </c>
      <c r="O69" s="17">
        <f t="shared" si="66"/>
        <v>0</v>
      </c>
      <c r="P69" s="17">
        <f t="shared" si="67"/>
        <v>0</v>
      </c>
      <c r="Q69" s="17">
        <f t="shared" si="68"/>
        <v>0</v>
      </c>
      <c r="R69" s="17">
        <f t="shared" si="69"/>
        <v>0</v>
      </c>
    </row>
    <row r="70" spans="1:18">
      <c r="A70" s="120" t="s">
        <v>369</v>
      </c>
      <c r="B70" s="121"/>
      <c r="C70" s="137" t="s">
        <v>461</v>
      </c>
      <c r="D70" s="141" t="s">
        <v>401</v>
      </c>
      <c r="E70" s="142" t="s">
        <v>462</v>
      </c>
      <c r="F70" s="123" t="s">
        <v>62</v>
      </c>
      <c r="G70" s="123">
        <v>6</v>
      </c>
      <c r="H70" s="16"/>
      <c r="I70" s="16"/>
      <c r="J70" s="16">
        <f t="shared" si="63"/>
        <v>0</v>
      </c>
      <c r="K70" s="16"/>
      <c r="L70" s="16"/>
      <c r="M70" s="17">
        <f t="shared" si="64"/>
        <v>0</v>
      </c>
      <c r="N70" s="17">
        <f t="shared" si="65"/>
        <v>0</v>
      </c>
      <c r="O70" s="17">
        <f t="shared" si="66"/>
        <v>0</v>
      </c>
      <c r="P70" s="17">
        <f t="shared" si="67"/>
        <v>0</v>
      </c>
      <c r="Q70" s="17">
        <f t="shared" si="68"/>
        <v>0</v>
      </c>
      <c r="R70" s="17">
        <f t="shared" si="69"/>
        <v>0</v>
      </c>
    </row>
    <row r="71" spans="1:18">
      <c r="A71" s="120" t="s">
        <v>495</v>
      </c>
      <c r="B71" s="121"/>
      <c r="C71" s="137" t="s">
        <v>463</v>
      </c>
      <c r="D71" s="141" t="s">
        <v>446</v>
      </c>
      <c r="E71" s="142" t="s">
        <v>464</v>
      </c>
      <c r="F71" s="123" t="s">
        <v>62</v>
      </c>
      <c r="G71" s="123">
        <v>12</v>
      </c>
      <c r="H71" s="16"/>
      <c r="I71" s="16"/>
      <c r="J71" s="16">
        <f t="shared" si="63"/>
        <v>0</v>
      </c>
      <c r="K71" s="16"/>
      <c r="L71" s="16"/>
      <c r="M71" s="17">
        <f t="shared" si="64"/>
        <v>0</v>
      </c>
      <c r="N71" s="17">
        <f t="shared" si="65"/>
        <v>0</v>
      </c>
      <c r="O71" s="17">
        <f t="shared" si="66"/>
        <v>0</v>
      </c>
      <c r="P71" s="17">
        <f t="shared" si="67"/>
        <v>0</v>
      </c>
      <c r="Q71" s="17">
        <f t="shared" si="68"/>
        <v>0</v>
      </c>
      <c r="R71" s="17">
        <f t="shared" si="69"/>
        <v>0</v>
      </c>
    </row>
    <row r="72" spans="1:18">
      <c r="A72" s="120" t="s">
        <v>496</v>
      </c>
      <c r="B72" s="121"/>
      <c r="C72" s="137" t="s">
        <v>465</v>
      </c>
      <c r="D72" s="141" t="s">
        <v>379</v>
      </c>
      <c r="E72" s="142" t="s">
        <v>376</v>
      </c>
      <c r="F72" s="123" t="s">
        <v>53</v>
      </c>
      <c r="G72" s="123">
        <v>27</v>
      </c>
      <c r="H72" s="16"/>
      <c r="I72" s="16"/>
      <c r="J72" s="16">
        <f>ROUND(H72*I72,2)</f>
        <v>0</v>
      </c>
      <c r="K72" s="16"/>
      <c r="L72" s="16"/>
      <c r="M72" s="17">
        <f>J72+K72+L72</f>
        <v>0</v>
      </c>
      <c r="N72" s="17">
        <f>ROUND(G72*H72,2)</f>
        <v>0</v>
      </c>
      <c r="O72" s="17">
        <f>ROUND(G72*J72,2)</f>
        <v>0</v>
      </c>
      <c r="P72" s="17">
        <f>ROUND(G72*K72,2)</f>
        <v>0</v>
      </c>
      <c r="Q72" s="17">
        <f>ROUND(G72*L72,2)</f>
        <v>0</v>
      </c>
      <c r="R72" s="17">
        <f>O72+P72+Q72</f>
        <v>0</v>
      </c>
    </row>
    <row r="73" spans="1:18">
      <c r="A73" s="120" t="s">
        <v>497</v>
      </c>
      <c r="B73" s="121"/>
      <c r="C73" s="137" t="s">
        <v>465</v>
      </c>
      <c r="D73" s="141" t="s">
        <v>380</v>
      </c>
      <c r="E73" s="142" t="s">
        <v>376</v>
      </c>
      <c r="F73" s="123" t="s">
        <v>53</v>
      </c>
      <c r="G73" s="123">
        <v>10</v>
      </c>
      <c r="H73" s="16"/>
      <c r="I73" s="16"/>
      <c r="J73" s="16">
        <f t="shared" ref="J73:J77" si="70">ROUND(H73*I73,2)</f>
        <v>0</v>
      </c>
      <c r="K73" s="16"/>
      <c r="L73" s="16"/>
      <c r="M73" s="17">
        <f t="shared" ref="M73:M77" si="71">J73+K73+L73</f>
        <v>0</v>
      </c>
      <c r="N73" s="17">
        <f t="shared" ref="N73:N77" si="72">ROUND(G73*H73,2)</f>
        <v>0</v>
      </c>
      <c r="O73" s="17">
        <f t="shared" ref="O73:O77" si="73">ROUND(G73*J73,2)</f>
        <v>0</v>
      </c>
      <c r="P73" s="17">
        <f t="shared" ref="P73:P77" si="74">ROUND(G73*K73,2)</f>
        <v>0</v>
      </c>
      <c r="Q73" s="17">
        <f t="shared" ref="Q73:Q77" si="75">ROUND(G73*L73,2)</f>
        <v>0</v>
      </c>
      <c r="R73" s="17">
        <f t="shared" ref="R73:R77" si="76">O73+P73+Q73</f>
        <v>0</v>
      </c>
    </row>
    <row r="74" spans="1:18">
      <c r="A74" s="120" t="s">
        <v>498</v>
      </c>
      <c r="B74" s="121"/>
      <c r="C74" s="137" t="s">
        <v>465</v>
      </c>
      <c r="D74" s="141" t="s">
        <v>381</v>
      </c>
      <c r="E74" s="142" t="s">
        <v>376</v>
      </c>
      <c r="F74" s="123" t="s">
        <v>53</v>
      </c>
      <c r="G74" s="123">
        <v>26</v>
      </c>
      <c r="H74" s="16"/>
      <c r="I74" s="16"/>
      <c r="J74" s="16">
        <f t="shared" si="70"/>
        <v>0</v>
      </c>
      <c r="K74" s="16"/>
      <c r="L74" s="16"/>
      <c r="M74" s="17">
        <f t="shared" si="71"/>
        <v>0</v>
      </c>
      <c r="N74" s="17">
        <f t="shared" si="72"/>
        <v>0</v>
      </c>
      <c r="O74" s="17">
        <f t="shared" si="73"/>
        <v>0</v>
      </c>
      <c r="P74" s="17">
        <f t="shared" si="74"/>
        <v>0</v>
      </c>
      <c r="Q74" s="17">
        <f t="shared" si="75"/>
        <v>0</v>
      </c>
      <c r="R74" s="17">
        <f t="shared" si="76"/>
        <v>0</v>
      </c>
    </row>
    <row r="75" spans="1:18">
      <c r="A75" s="120" t="s">
        <v>499</v>
      </c>
      <c r="B75" s="121"/>
      <c r="C75" s="137" t="s">
        <v>465</v>
      </c>
      <c r="D75" s="141" t="s">
        <v>466</v>
      </c>
      <c r="E75" s="142" t="s">
        <v>376</v>
      </c>
      <c r="F75" s="123" t="s">
        <v>53</v>
      </c>
      <c r="G75" s="123">
        <v>10</v>
      </c>
      <c r="H75" s="16"/>
      <c r="I75" s="16"/>
      <c r="J75" s="16">
        <f t="shared" si="70"/>
        <v>0</v>
      </c>
      <c r="K75" s="16"/>
      <c r="L75" s="16"/>
      <c r="M75" s="17">
        <f t="shared" si="71"/>
        <v>0</v>
      </c>
      <c r="N75" s="17">
        <f t="shared" si="72"/>
        <v>0</v>
      </c>
      <c r="O75" s="17">
        <f t="shared" si="73"/>
        <v>0</v>
      </c>
      <c r="P75" s="17">
        <f t="shared" si="74"/>
        <v>0</v>
      </c>
      <c r="Q75" s="17">
        <f t="shared" si="75"/>
        <v>0</v>
      </c>
      <c r="R75" s="17">
        <f t="shared" si="76"/>
        <v>0</v>
      </c>
    </row>
    <row r="76" spans="1:18">
      <c r="A76" s="120" t="s">
        <v>500</v>
      </c>
      <c r="B76" s="121"/>
      <c r="C76" s="137" t="s">
        <v>382</v>
      </c>
      <c r="D76" s="141"/>
      <c r="E76" s="142" t="s">
        <v>376</v>
      </c>
      <c r="F76" s="123" t="s">
        <v>62</v>
      </c>
      <c r="G76" s="123">
        <v>44</v>
      </c>
      <c r="H76" s="16"/>
      <c r="I76" s="16"/>
      <c r="J76" s="16">
        <f t="shared" si="70"/>
        <v>0</v>
      </c>
      <c r="K76" s="16"/>
      <c r="L76" s="16"/>
      <c r="M76" s="17">
        <f t="shared" si="71"/>
        <v>0</v>
      </c>
      <c r="N76" s="17">
        <f t="shared" si="72"/>
        <v>0</v>
      </c>
      <c r="O76" s="17">
        <f t="shared" si="73"/>
        <v>0</v>
      </c>
      <c r="P76" s="17">
        <f t="shared" si="74"/>
        <v>0</v>
      </c>
      <c r="Q76" s="17">
        <f t="shared" si="75"/>
        <v>0</v>
      </c>
      <c r="R76" s="17">
        <f t="shared" si="76"/>
        <v>0</v>
      </c>
    </row>
    <row r="77" spans="1:18" ht="38.25">
      <c r="A77" s="120" t="s">
        <v>501</v>
      </c>
      <c r="B77" s="121"/>
      <c r="C77" s="137" t="s">
        <v>402</v>
      </c>
      <c r="D77" s="141" t="s">
        <v>404</v>
      </c>
      <c r="E77" s="142" t="s">
        <v>405</v>
      </c>
      <c r="F77" s="123" t="s">
        <v>53</v>
      </c>
      <c r="G77" s="123">
        <v>27</v>
      </c>
      <c r="H77" s="16"/>
      <c r="I77" s="16"/>
      <c r="J77" s="16">
        <f t="shared" si="70"/>
        <v>0</v>
      </c>
      <c r="K77" s="16"/>
      <c r="L77" s="16"/>
      <c r="M77" s="17">
        <f t="shared" si="71"/>
        <v>0</v>
      </c>
      <c r="N77" s="17">
        <f t="shared" si="72"/>
        <v>0</v>
      </c>
      <c r="O77" s="17">
        <f t="shared" si="73"/>
        <v>0</v>
      </c>
      <c r="P77" s="17">
        <f t="shared" si="74"/>
        <v>0</v>
      </c>
      <c r="Q77" s="17">
        <f t="shared" si="75"/>
        <v>0</v>
      </c>
      <c r="R77" s="17">
        <f t="shared" si="76"/>
        <v>0</v>
      </c>
    </row>
    <row r="78" spans="1:18" ht="38.25">
      <c r="A78" s="120" t="s">
        <v>502</v>
      </c>
      <c r="B78" s="121"/>
      <c r="C78" s="137" t="s">
        <v>402</v>
      </c>
      <c r="D78" s="141" t="s">
        <v>380</v>
      </c>
      <c r="E78" s="142" t="s">
        <v>406</v>
      </c>
      <c r="F78" s="123" t="s">
        <v>53</v>
      </c>
      <c r="G78" s="123">
        <v>10</v>
      </c>
      <c r="H78" s="16"/>
      <c r="I78" s="16"/>
      <c r="J78" s="16">
        <f>ROUND(H78*I78,2)</f>
        <v>0</v>
      </c>
      <c r="K78" s="16"/>
      <c r="L78" s="16"/>
      <c r="M78" s="17">
        <f>J78+K78+L78</f>
        <v>0</v>
      </c>
      <c r="N78" s="17">
        <f>ROUND(G78*H78,2)</f>
        <v>0</v>
      </c>
      <c r="O78" s="17">
        <f>ROUND(G78*J78,2)</f>
        <v>0</v>
      </c>
      <c r="P78" s="17">
        <f>ROUND(G78*K78,2)</f>
        <v>0</v>
      </c>
      <c r="Q78" s="17">
        <f>ROUND(G78*L78,2)</f>
        <v>0</v>
      </c>
      <c r="R78" s="17">
        <f>O78+P78+Q78</f>
        <v>0</v>
      </c>
    </row>
    <row r="79" spans="1:18" ht="38.25">
      <c r="A79" s="120" t="s">
        <v>503</v>
      </c>
      <c r="B79" s="121"/>
      <c r="C79" s="137" t="s">
        <v>402</v>
      </c>
      <c r="D79" s="141" t="s">
        <v>381</v>
      </c>
      <c r="E79" s="142" t="s">
        <v>407</v>
      </c>
      <c r="F79" s="123" t="s">
        <v>53</v>
      </c>
      <c r="G79" s="123">
        <v>26</v>
      </c>
      <c r="H79" s="16"/>
      <c r="I79" s="16"/>
      <c r="J79" s="16">
        <f t="shared" ref="J79:J82" si="77">ROUND(H79*I79,2)</f>
        <v>0</v>
      </c>
      <c r="K79" s="16"/>
      <c r="L79" s="16"/>
      <c r="M79" s="17">
        <f t="shared" ref="M79:M82" si="78">J79+K79+L79</f>
        <v>0</v>
      </c>
      <c r="N79" s="17">
        <f t="shared" ref="N79:N82" si="79">ROUND(G79*H79,2)</f>
        <v>0</v>
      </c>
      <c r="O79" s="17">
        <f t="shared" ref="O79:O82" si="80">ROUND(G79*J79,2)</f>
        <v>0</v>
      </c>
      <c r="P79" s="17">
        <f t="shared" ref="P79:P82" si="81">ROUND(G79*K79,2)</f>
        <v>0</v>
      </c>
      <c r="Q79" s="17">
        <f t="shared" ref="Q79:Q82" si="82">ROUND(G79*L79,2)</f>
        <v>0</v>
      </c>
      <c r="R79" s="17">
        <f t="shared" ref="R79:R82" si="83">O79+P79+Q79</f>
        <v>0</v>
      </c>
    </row>
    <row r="80" spans="1:18" ht="38.25">
      <c r="A80" s="120" t="s">
        <v>504</v>
      </c>
      <c r="B80" s="121"/>
      <c r="C80" s="137" t="s">
        <v>467</v>
      </c>
      <c r="D80" s="141" t="s">
        <v>466</v>
      </c>
      <c r="E80" s="142" t="s">
        <v>468</v>
      </c>
      <c r="F80" s="123" t="s">
        <v>53</v>
      </c>
      <c r="G80" s="123">
        <v>10</v>
      </c>
      <c r="H80" s="16"/>
      <c r="I80" s="16"/>
      <c r="J80" s="16">
        <f t="shared" si="77"/>
        <v>0</v>
      </c>
      <c r="K80" s="16"/>
      <c r="L80" s="16"/>
      <c r="M80" s="17">
        <f t="shared" si="78"/>
        <v>0</v>
      </c>
      <c r="N80" s="17">
        <f t="shared" si="79"/>
        <v>0</v>
      </c>
      <c r="O80" s="17">
        <f t="shared" si="80"/>
        <v>0</v>
      </c>
      <c r="P80" s="17">
        <f t="shared" si="81"/>
        <v>0</v>
      </c>
      <c r="Q80" s="17">
        <f t="shared" si="82"/>
        <v>0</v>
      </c>
      <c r="R80" s="17">
        <f t="shared" si="83"/>
        <v>0</v>
      </c>
    </row>
    <row r="81" spans="1:229" ht="25.5">
      <c r="A81" s="120" t="s">
        <v>505</v>
      </c>
      <c r="B81" s="121"/>
      <c r="C81" s="137" t="s">
        <v>408</v>
      </c>
      <c r="D81" s="141"/>
      <c r="E81" s="142"/>
      <c r="F81" s="123" t="s">
        <v>62</v>
      </c>
      <c r="G81" s="123">
        <v>20</v>
      </c>
      <c r="H81" s="16"/>
      <c r="I81" s="16"/>
      <c r="J81" s="16">
        <f t="shared" si="77"/>
        <v>0</v>
      </c>
      <c r="K81" s="16"/>
      <c r="L81" s="16"/>
      <c r="M81" s="17">
        <f t="shared" si="78"/>
        <v>0</v>
      </c>
      <c r="N81" s="17">
        <f t="shared" si="79"/>
        <v>0</v>
      </c>
      <c r="O81" s="17">
        <f t="shared" si="80"/>
        <v>0</v>
      </c>
      <c r="P81" s="17">
        <f t="shared" si="81"/>
        <v>0</v>
      </c>
      <c r="Q81" s="17">
        <f t="shared" si="82"/>
        <v>0</v>
      </c>
      <c r="R81" s="17">
        <f t="shared" si="83"/>
        <v>0</v>
      </c>
    </row>
    <row r="82" spans="1:229">
      <c r="A82" s="120" t="s">
        <v>506</v>
      </c>
      <c r="B82" s="121"/>
      <c r="C82" s="137" t="s">
        <v>409</v>
      </c>
      <c r="D82" s="141"/>
      <c r="E82" s="142"/>
      <c r="F82" s="123" t="s">
        <v>68</v>
      </c>
      <c r="G82" s="123">
        <v>1</v>
      </c>
      <c r="H82" s="16"/>
      <c r="I82" s="16"/>
      <c r="J82" s="16">
        <f t="shared" si="77"/>
        <v>0</v>
      </c>
      <c r="K82" s="16"/>
      <c r="L82" s="16"/>
      <c r="M82" s="17">
        <f t="shared" si="78"/>
        <v>0</v>
      </c>
      <c r="N82" s="17">
        <f t="shared" si="79"/>
        <v>0</v>
      </c>
      <c r="O82" s="17">
        <f t="shared" si="80"/>
        <v>0</v>
      </c>
      <c r="P82" s="17">
        <f t="shared" si="81"/>
        <v>0</v>
      </c>
      <c r="Q82" s="17">
        <f t="shared" si="82"/>
        <v>0</v>
      </c>
      <c r="R82" s="17">
        <f t="shared" si="83"/>
        <v>0</v>
      </c>
    </row>
    <row r="83" spans="1:229" ht="25.5">
      <c r="A83" s="120" t="s">
        <v>507</v>
      </c>
      <c r="B83" s="121"/>
      <c r="C83" s="137" t="s">
        <v>410</v>
      </c>
      <c r="D83" s="141"/>
      <c r="E83" s="142" t="s">
        <v>411</v>
      </c>
      <c r="F83" s="123" t="s">
        <v>68</v>
      </c>
      <c r="G83" s="123">
        <v>1</v>
      </c>
      <c r="H83" s="16"/>
      <c r="I83" s="16"/>
      <c r="J83" s="16">
        <f>ROUND(H83*I83,2)</f>
        <v>0</v>
      </c>
      <c r="K83" s="16"/>
      <c r="L83" s="16"/>
      <c r="M83" s="17">
        <f>J83+K83+L83</f>
        <v>0</v>
      </c>
      <c r="N83" s="17">
        <f>ROUND(G83*H83,2)</f>
        <v>0</v>
      </c>
      <c r="O83" s="17">
        <f>ROUND(G83*J83,2)</f>
        <v>0</v>
      </c>
      <c r="P83" s="17">
        <f>ROUND(G83*K83,2)</f>
        <v>0</v>
      </c>
      <c r="Q83" s="17">
        <f>ROUND(G83*L83,2)</f>
        <v>0</v>
      </c>
      <c r="R83" s="17">
        <f>O83+P83+Q83</f>
        <v>0</v>
      </c>
    </row>
    <row r="84" spans="1:229" ht="25.5">
      <c r="A84" s="120" t="s">
        <v>508</v>
      </c>
      <c r="B84" s="121"/>
      <c r="C84" s="137" t="s">
        <v>469</v>
      </c>
      <c r="D84" s="141"/>
      <c r="E84" s="142"/>
      <c r="F84" s="123" t="s">
        <v>68</v>
      </c>
      <c r="G84" s="123">
        <v>1</v>
      </c>
      <c r="H84" s="16"/>
      <c r="I84" s="16"/>
      <c r="J84" s="16">
        <f t="shared" ref="J84:J88" si="84">ROUND(H84*I84,2)</f>
        <v>0</v>
      </c>
      <c r="K84" s="16"/>
      <c r="L84" s="16"/>
      <c r="M84" s="17">
        <f t="shared" ref="M84:M88" si="85">J84+K84+L84</f>
        <v>0</v>
      </c>
      <c r="N84" s="17">
        <f t="shared" ref="N84:N88" si="86">ROUND(G84*H84,2)</f>
        <v>0</v>
      </c>
      <c r="O84" s="17">
        <f t="shared" ref="O84:O88" si="87">ROUND(G84*J84,2)</f>
        <v>0</v>
      </c>
      <c r="P84" s="17">
        <f t="shared" ref="P84:P88" si="88">ROUND(G84*K84,2)</f>
        <v>0</v>
      </c>
      <c r="Q84" s="17">
        <f t="shared" ref="Q84:Q88" si="89">ROUND(G84*L84,2)</f>
        <v>0</v>
      </c>
      <c r="R84" s="17">
        <f t="shared" ref="R84:R88" si="90">O84+P84+Q84</f>
        <v>0</v>
      </c>
    </row>
    <row r="85" spans="1:229">
      <c r="A85" s="129">
        <v>5</v>
      </c>
      <c r="B85" s="130"/>
      <c r="C85" s="138" t="s">
        <v>470</v>
      </c>
      <c r="D85" s="143"/>
      <c r="E85" s="144"/>
      <c r="F85" s="127"/>
      <c r="G85" s="127"/>
      <c r="H85" s="128"/>
      <c r="I85" s="128"/>
      <c r="J85" s="128"/>
      <c r="K85" s="128"/>
      <c r="L85" s="128"/>
      <c r="M85" s="128"/>
      <c r="N85" s="128"/>
      <c r="O85" s="128"/>
      <c r="P85" s="128"/>
      <c r="Q85" s="128"/>
      <c r="R85" s="128"/>
    </row>
    <row r="86" spans="1:229" ht="63.75">
      <c r="A86" s="120" t="s">
        <v>169</v>
      </c>
      <c r="B86" s="121"/>
      <c r="C86" s="137" t="s">
        <v>471</v>
      </c>
      <c r="D86" s="141" t="s">
        <v>472</v>
      </c>
      <c r="E86" s="142" t="s">
        <v>473</v>
      </c>
      <c r="F86" s="123" t="s">
        <v>68</v>
      </c>
      <c r="G86" s="123">
        <v>1</v>
      </c>
      <c r="H86" s="16"/>
      <c r="I86" s="16"/>
      <c r="J86" s="16">
        <f t="shared" si="84"/>
        <v>0</v>
      </c>
      <c r="K86" s="16"/>
      <c r="L86" s="16"/>
      <c r="M86" s="17">
        <f t="shared" si="85"/>
        <v>0</v>
      </c>
      <c r="N86" s="17">
        <f t="shared" si="86"/>
        <v>0</v>
      </c>
      <c r="O86" s="17">
        <f t="shared" si="87"/>
        <v>0</v>
      </c>
      <c r="P86" s="17">
        <f t="shared" si="88"/>
        <v>0</v>
      </c>
      <c r="Q86" s="17">
        <f t="shared" si="89"/>
        <v>0</v>
      </c>
      <c r="R86" s="17">
        <f t="shared" si="90"/>
        <v>0</v>
      </c>
    </row>
    <row r="87" spans="1:229" ht="63.75">
      <c r="A87" s="120" t="s">
        <v>170</v>
      </c>
      <c r="B87" s="121"/>
      <c r="C87" s="137" t="s">
        <v>474</v>
      </c>
      <c r="D87" s="141"/>
      <c r="E87" s="142" t="s">
        <v>473</v>
      </c>
      <c r="F87" s="123" t="s">
        <v>68</v>
      </c>
      <c r="G87" s="123">
        <v>1</v>
      </c>
      <c r="H87" s="16"/>
      <c r="I87" s="16"/>
      <c r="J87" s="16">
        <f t="shared" si="84"/>
        <v>0</v>
      </c>
      <c r="K87" s="16"/>
      <c r="L87" s="16"/>
      <c r="M87" s="17">
        <f t="shared" si="85"/>
        <v>0</v>
      </c>
      <c r="N87" s="17">
        <f t="shared" si="86"/>
        <v>0</v>
      </c>
      <c r="O87" s="17">
        <f t="shared" si="87"/>
        <v>0</v>
      </c>
      <c r="P87" s="17">
        <f t="shared" si="88"/>
        <v>0</v>
      </c>
      <c r="Q87" s="17">
        <f t="shared" si="89"/>
        <v>0</v>
      </c>
      <c r="R87" s="17">
        <f t="shared" si="90"/>
        <v>0</v>
      </c>
    </row>
    <row r="88" spans="1:229">
      <c r="A88" s="120" t="s">
        <v>171</v>
      </c>
      <c r="B88" s="121"/>
      <c r="C88" s="137" t="s">
        <v>440</v>
      </c>
      <c r="D88" s="141" t="s">
        <v>475</v>
      </c>
      <c r="E88" s="142"/>
      <c r="F88" s="123" t="s">
        <v>53</v>
      </c>
      <c r="G88" s="123">
        <v>6</v>
      </c>
      <c r="H88" s="16"/>
      <c r="I88" s="16"/>
      <c r="J88" s="16">
        <f t="shared" si="84"/>
        <v>0</v>
      </c>
      <c r="K88" s="16"/>
      <c r="L88" s="16"/>
      <c r="M88" s="17">
        <f t="shared" si="85"/>
        <v>0</v>
      </c>
      <c r="N88" s="17">
        <f t="shared" si="86"/>
        <v>0</v>
      </c>
      <c r="O88" s="17">
        <f t="shared" si="87"/>
        <v>0</v>
      </c>
      <c r="P88" s="17">
        <f t="shared" si="88"/>
        <v>0</v>
      </c>
      <c r="Q88" s="17">
        <f t="shared" si="89"/>
        <v>0</v>
      </c>
      <c r="R88" s="17">
        <f t="shared" si="90"/>
        <v>0</v>
      </c>
    </row>
    <row r="89" spans="1:229">
      <c r="A89" s="120" t="s">
        <v>172</v>
      </c>
      <c r="B89" s="121"/>
      <c r="C89" s="137" t="s">
        <v>440</v>
      </c>
      <c r="D89" s="141" t="s">
        <v>476</v>
      </c>
      <c r="E89" s="142"/>
      <c r="F89" s="123" t="s">
        <v>53</v>
      </c>
      <c r="G89" s="123">
        <v>6</v>
      </c>
      <c r="H89" s="16"/>
      <c r="I89" s="16"/>
      <c r="J89" s="16">
        <f>ROUND(H89*I89,2)</f>
        <v>0</v>
      </c>
      <c r="K89" s="16"/>
      <c r="L89" s="16"/>
      <c r="M89" s="17">
        <f>J89+K89+L89</f>
        <v>0</v>
      </c>
      <c r="N89" s="17">
        <f>ROUND(G89*H89,2)</f>
        <v>0</v>
      </c>
      <c r="O89" s="17">
        <f>ROUND(G89*J89,2)</f>
        <v>0</v>
      </c>
      <c r="P89" s="17">
        <f>ROUND(G89*K89,2)</f>
        <v>0</v>
      </c>
      <c r="Q89" s="17">
        <f>ROUND(G89*L89,2)</f>
        <v>0</v>
      </c>
      <c r="R89" s="17">
        <f>O89+P89+Q89</f>
        <v>0</v>
      </c>
    </row>
    <row r="90" spans="1:229">
      <c r="A90" s="120" t="s">
        <v>173</v>
      </c>
      <c r="B90" s="121"/>
      <c r="C90" s="137" t="s">
        <v>382</v>
      </c>
      <c r="D90" s="141"/>
      <c r="E90" s="142"/>
      <c r="F90" s="123" t="s">
        <v>68</v>
      </c>
      <c r="G90" s="123">
        <v>1</v>
      </c>
      <c r="H90" s="16"/>
      <c r="I90" s="16"/>
      <c r="J90" s="16">
        <f t="shared" ref="J90:J93" si="91">ROUND(H90*I90,2)</f>
        <v>0</v>
      </c>
      <c r="K90" s="16"/>
      <c r="L90" s="16"/>
      <c r="M90" s="17">
        <f t="shared" ref="M90:M93" si="92">J90+K90+L90</f>
        <v>0</v>
      </c>
      <c r="N90" s="17">
        <f t="shared" ref="N90:N93" si="93">ROUND(G90*H90,2)</f>
        <v>0</v>
      </c>
      <c r="O90" s="17">
        <f t="shared" ref="O90:O93" si="94">ROUND(G90*J90,2)</f>
        <v>0</v>
      </c>
      <c r="P90" s="17">
        <f t="shared" ref="P90:P93" si="95">ROUND(G90*K90,2)</f>
        <v>0</v>
      </c>
      <c r="Q90" s="17">
        <f t="shared" ref="Q90:Q93" si="96">ROUND(G90*L90,2)</f>
        <v>0</v>
      </c>
      <c r="R90" s="17">
        <f t="shared" ref="R90:R93" si="97">O90+P90+Q90</f>
        <v>0</v>
      </c>
    </row>
    <row r="91" spans="1:229">
      <c r="A91" s="120" t="s">
        <v>174</v>
      </c>
      <c r="B91" s="121"/>
      <c r="C91" s="137" t="s">
        <v>451</v>
      </c>
      <c r="D91" s="141"/>
      <c r="E91" s="142"/>
      <c r="F91" s="123" t="s">
        <v>54</v>
      </c>
      <c r="G91" s="123">
        <v>1</v>
      </c>
      <c r="H91" s="16"/>
      <c r="I91" s="16"/>
      <c r="J91" s="16">
        <f t="shared" si="91"/>
        <v>0</v>
      </c>
      <c r="K91" s="16"/>
      <c r="L91" s="16"/>
      <c r="M91" s="17">
        <f t="shared" si="92"/>
        <v>0</v>
      </c>
      <c r="N91" s="17">
        <f t="shared" si="93"/>
        <v>0</v>
      </c>
      <c r="O91" s="17">
        <f t="shared" si="94"/>
        <v>0</v>
      </c>
      <c r="P91" s="17">
        <f t="shared" si="95"/>
        <v>0</v>
      </c>
      <c r="Q91" s="17">
        <f t="shared" si="96"/>
        <v>0</v>
      </c>
      <c r="R91" s="17">
        <f t="shared" si="97"/>
        <v>0</v>
      </c>
    </row>
    <row r="92" spans="1:229" ht="25.5">
      <c r="A92" s="120" t="s">
        <v>175</v>
      </c>
      <c r="B92" s="121"/>
      <c r="C92" s="137" t="s">
        <v>408</v>
      </c>
      <c r="D92" s="141"/>
      <c r="E92" s="142"/>
      <c r="F92" s="123" t="s">
        <v>62</v>
      </c>
      <c r="G92" s="123">
        <v>4</v>
      </c>
      <c r="H92" s="16"/>
      <c r="I92" s="16"/>
      <c r="J92" s="16">
        <f t="shared" si="91"/>
        <v>0</v>
      </c>
      <c r="K92" s="16"/>
      <c r="L92" s="16"/>
      <c r="M92" s="17">
        <f t="shared" si="92"/>
        <v>0</v>
      </c>
      <c r="N92" s="17">
        <f t="shared" si="93"/>
        <v>0</v>
      </c>
      <c r="O92" s="17">
        <f t="shared" si="94"/>
        <v>0</v>
      </c>
      <c r="P92" s="17">
        <f t="shared" si="95"/>
        <v>0</v>
      </c>
      <c r="Q92" s="17">
        <f t="shared" si="96"/>
        <v>0</v>
      </c>
      <c r="R92" s="17">
        <f t="shared" si="97"/>
        <v>0</v>
      </c>
    </row>
    <row r="93" spans="1:229">
      <c r="A93" s="120" t="s">
        <v>176</v>
      </c>
      <c r="B93" s="121"/>
      <c r="C93" s="137" t="s">
        <v>409</v>
      </c>
      <c r="D93" s="141"/>
      <c r="E93" s="142"/>
      <c r="F93" s="123" t="s">
        <v>68</v>
      </c>
      <c r="G93" s="123">
        <v>1</v>
      </c>
      <c r="H93" s="16"/>
      <c r="I93" s="16"/>
      <c r="J93" s="16">
        <f t="shared" si="91"/>
        <v>0</v>
      </c>
      <c r="K93" s="16"/>
      <c r="L93" s="16"/>
      <c r="M93" s="17">
        <f t="shared" si="92"/>
        <v>0</v>
      </c>
      <c r="N93" s="17">
        <f t="shared" si="93"/>
        <v>0</v>
      </c>
      <c r="O93" s="17">
        <f t="shared" si="94"/>
        <v>0</v>
      </c>
      <c r="P93" s="17">
        <f t="shared" si="95"/>
        <v>0</v>
      </c>
      <c r="Q93" s="17">
        <f t="shared" si="96"/>
        <v>0</v>
      </c>
      <c r="R93" s="17">
        <f t="shared" si="97"/>
        <v>0</v>
      </c>
    </row>
    <row r="94" spans="1:229" ht="38.25">
      <c r="A94" s="120" t="s">
        <v>509</v>
      </c>
      <c r="B94" s="121"/>
      <c r="C94" s="137" t="s">
        <v>477</v>
      </c>
      <c r="D94" s="141"/>
      <c r="E94" s="142"/>
      <c r="F94" s="123" t="s">
        <v>68</v>
      </c>
      <c r="G94" s="123">
        <v>1</v>
      </c>
      <c r="H94" s="16"/>
      <c r="I94" s="16"/>
      <c r="J94" s="16">
        <f t="shared" si="7"/>
        <v>0</v>
      </c>
      <c r="K94" s="16"/>
      <c r="L94" s="16"/>
      <c r="M94" s="17">
        <f t="shared" si="8"/>
        <v>0</v>
      </c>
      <c r="N94" s="17">
        <f t="shared" si="9"/>
        <v>0</v>
      </c>
      <c r="O94" s="17">
        <f t="shared" si="10"/>
        <v>0</v>
      </c>
      <c r="P94" s="17">
        <f t="shared" si="11"/>
        <v>0</v>
      </c>
      <c r="Q94" s="17">
        <f t="shared" si="12"/>
        <v>0</v>
      </c>
      <c r="R94" s="17">
        <f t="shared" si="13"/>
        <v>0</v>
      </c>
    </row>
    <row r="95" spans="1:229" ht="26.25" thickBot="1">
      <c r="A95" s="120">
        <v>6</v>
      </c>
      <c r="B95" s="121"/>
      <c r="C95" s="137" t="s">
        <v>478</v>
      </c>
      <c r="D95" s="145"/>
      <c r="E95" s="142"/>
      <c r="F95" s="123" t="s">
        <v>68</v>
      </c>
      <c r="G95" s="123">
        <v>2</v>
      </c>
      <c r="H95" s="16"/>
      <c r="I95" s="16"/>
      <c r="J95" s="16">
        <f t="shared" si="0"/>
        <v>0</v>
      </c>
      <c r="K95" s="16"/>
      <c r="L95" s="16"/>
      <c r="M95" s="17">
        <f t="shared" si="1"/>
        <v>0</v>
      </c>
      <c r="N95" s="17">
        <f t="shared" si="2"/>
        <v>0</v>
      </c>
      <c r="O95" s="17">
        <f t="shared" si="3"/>
        <v>0</v>
      </c>
      <c r="P95" s="17">
        <f t="shared" si="4"/>
        <v>0</v>
      </c>
      <c r="Q95" s="17">
        <f t="shared" si="5"/>
        <v>0</v>
      </c>
      <c r="R95" s="17">
        <f t="shared" si="6"/>
        <v>0</v>
      </c>
    </row>
    <row r="96" spans="1:229" ht="30" customHeight="1" thickBot="1">
      <c r="A96" s="254" t="s">
        <v>49</v>
      </c>
      <c r="B96" s="255"/>
      <c r="C96" s="255"/>
      <c r="D96" s="255"/>
      <c r="E96" s="255"/>
      <c r="F96" s="255"/>
      <c r="G96" s="255"/>
      <c r="H96" s="255"/>
      <c r="I96" s="255"/>
      <c r="J96" s="255"/>
      <c r="K96" s="255"/>
      <c r="L96" s="255"/>
      <c r="M96" s="255"/>
      <c r="N96" s="35">
        <f>SUM(N16:N95)</f>
        <v>0</v>
      </c>
      <c r="O96" s="35">
        <f>SUM(O16:O95)</f>
        <v>0</v>
      </c>
      <c r="P96" s="35">
        <f>SUM(P16:P95)</f>
        <v>0</v>
      </c>
      <c r="Q96" s="35">
        <f>SUM(Q16:Q95)</f>
        <v>0</v>
      </c>
      <c r="R96" s="35">
        <f>SUM(R16:R95)</f>
        <v>0</v>
      </c>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33"/>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150" t="s">
        <v>779</v>
      </c>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2.75" customHeight="1">
      <c r="A99" s="150" t="s">
        <v>780</v>
      </c>
      <c r="B99" s="33"/>
      <c r="C99" s="33"/>
      <c r="D99" s="33"/>
      <c r="E99" s="33"/>
      <c r="F99" s="33"/>
      <c r="G99" s="33"/>
      <c r="H99" s="33"/>
      <c r="I99" s="33"/>
      <c r="J99" s="33"/>
      <c r="K99" s="33"/>
      <c r="L99" s="33"/>
      <c r="M99" s="33"/>
      <c r="N99" s="34"/>
      <c r="O99" s="34"/>
      <c r="P99" s="34"/>
      <c r="Q99" s="34"/>
      <c r="R99" s="34"/>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c r="HT99" s="7"/>
      <c r="HU99" s="7"/>
    </row>
    <row r="100" spans="1:229" ht="12.75" customHeight="1">
      <c r="A100" s="150" t="s">
        <v>781</v>
      </c>
      <c r="B100" s="33"/>
      <c r="C100" s="33"/>
      <c r="D100" s="33"/>
      <c r="E100" s="33"/>
      <c r="F100" s="33"/>
      <c r="G100" s="33"/>
      <c r="H100" s="33"/>
      <c r="I100" s="33"/>
      <c r="J100" s="33"/>
      <c r="K100" s="33"/>
      <c r="L100" s="33"/>
      <c r="M100" s="33"/>
      <c r="N100" s="34"/>
      <c r="O100" s="34"/>
      <c r="P100" s="34"/>
      <c r="Q100" s="34"/>
      <c r="R100" s="34"/>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c r="HT100" s="7"/>
      <c r="HU100" s="7"/>
    </row>
    <row r="101" spans="1:229" ht="12.75" customHeight="1">
      <c r="A101" s="150" t="s">
        <v>782</v>
      </c>
      <c r="B101" s="33"/>
      <c r="C101" s="33"/>
      <c r="D101" s="33"/>
      <c r="E101" s="33"/>
      <c r="F101" s="33"/>
      <c r="G101" s="33"/>
      <c r="H101" s="33"/>
      <c r="I101" s="33"/>
      <c r="J101" s="33"/>
      <c r="K101" s="33"/>
      <c r="L101" s="33"/>
      <c r="M101" s="33"/>
      <c r="N101" s="34"/>
      <c r="O101" s="34"/>
      <c r="P101" s="34"/>
      <c r="Q101" s="34"/>
      <c r="R101" s="34"/>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c r="HT101" s="7"/>
      <c r="HU101" s="7"/>
    </row>
    <row r="102" spans="1:229" ht="12.75" customHeight="1">
      <c r="A102" s="150" t="s">
        <v>783</v>
      </c>
      <c r="B102" s="33"/>
      <c r="C102" s="33"/>
      <c r="D102" s="33"/>
      <c r="E102" s="33"/>
      <c r="F102" s="33"/>
      <c r="G102" s="33"/>
      <c r="H102" s="33"/>
      <c r="I102" s="33"/>
      <c r="J102" s="33"/>
      <c r="K102" s="33"/>
      <c r="L102" s="33"/>
      <c r="M102" s="33"/>
      <c r="N102" s="34"/>
      <c r="O102" s="34"/>
      <c r="P102" s="34"/>
      <c r="Q102" s="34"/>
      <c r="R102" s="34"/>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c r="HT102" s="7"/>
      <c r="HU102" s="7"/>
    </row>
    <row r="103" spans="1:229" ht="12.75" customHeight="1">
      <c r="A103" s="150" t="s">
        <v>784</v>
      </c>
      <c r="B103" s="33"/>
      <c r="C103" s="33"/>
      <c r="D103" s="33"/>
      <c r="E103" s="33"/>
      <c r="F103" s="33"/>
      <c r="G103" s="33"/>
      <c r="H103" s="33"/>
      <c r="I103" s="33"/>
      <c r="J103" s="33"/>
      <c r="K103" s="33"/>
      <c r="L103" s="33"/>
      <c r="M103" s="33"/>
      <c r="N103" s="34"/>
      <c r="O103" s="34"/>
      <c r="P103" s="34"/>
      <c r="Q103" s="34"/>
      <c r="R103" s="34"/>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c r="FL103" s="7"/>
      <c r="FM103" s="7"/>
      <c r="FN103" s="7"/>
      <c r="FO103" s="7"/>
      <c r="FP103" s="7"/>
      <c r="FQ103" s="7"/>
      <c r="FR103" s="7"/>
      <c r="FS103" s="7"/>
      <c r="FT103" s="7"/>
      <c r="FU103" s="7"/>
      <c r="FV103" s="7"/>
      <c r="FW103" s="7"/>
      <c r="FX103" s="7"/>
      <c r="FY103" s="7"/>
      <c r="FZ103" s="7"/>
      <c r="GA103" s="7"/>
      <c r="GB103" s="7"/>
      <c r="GC103" s="7"/>
      <c r="GD103" s="7"/>
      <c r="GE103" s="7"/>
      <c r="GF103" s="7"/>
      <c r="GG103" s="7"/>
      <c r="GH103" s="7"/>
      <c r="GI103" s="7"/>
      <c r="GJ103" s="7"/>
      <c r="GK103" s="7"/>
      <c r="GL103" s="7"/>
      <c r="GM103" s="7"/>
      <c r="GN103" s="7"/>
      <c r="GO103" s="7"/>
      <c r="GP103" s="7"/>
      <c r="GQ103" s="7"/>
      <c r="GR103" s="7"/>
      <c r="GS103" s="7"/>
      <c r="GT103" s="7"/>
      <c r="GU103" s="7"/>
      <c r="GV103" s="7"/>
      <c r="GW103" s="7"/>
      <c r="GX103" s="7"/>
      <c r="GY103" s="7"/>
      <c r="GZ103" s="7"/>
      <c r="HA103" s="7"/>
      <c r="HB103" s="7"/>
      <c r="HC103" s="7"/>
      <c r="HD103" s="7"/>
      <c r="HE103" s="7"/>
      <c r="HF103" s="7"/>
      <c r="HG103" s="7"/>
      <c r="HH103" s="7"/>
      <c r="HI103" s="7"/>
      <c r="HJ103" s="7"/>
      <c r="HK103" s="7"/>
      <c r="HL103" s="7"/>
      <c r="HM103" s="7"/>
      <c r="HN103" s="7"/>
      <c r="HO103" s="7"/>
      <c r="HP103" s="7"/>
      <c r="HQ103" s="7"/>
      <c r="HR103" s="7"/>
      <c r="HS103" s="7"/>
      <c r="HT103" s="7"/>
      <c r="HU103" s="7"/>
    </row>
    <row r="104" spans="1:229" ht="12.75" customHeight="1">
      <c r="A104" s="150" t="s">
        <v>785</v>
      </c>
      <c r="B104" s="33"/>
      <c r="C104" s="33"/>
      <c r="D104" s="33"/>
      <c r="E104" s="33"/>
      <c r="F104" s="33"/>
      <c r="G104" s="33"/>
      <c r="H104" s="33"/>
      <c r="I104" s="33"/>
      <c r="J104" s="33"/>
      <c r="K104" s="33"/>
      <c r="L104" s="33"/>
      <c r="M104" s="33"/>
      <c r="N104" s="34"/>
      <c r="O104" s="34"/>
      <c r="P104" s="34"/>
      <c r="Q104" s="34"/>
      <c r="R104" s="34"/>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c r="FL104" s="7"/>
      <c r="FM104" s="7"/>
      <c r="FN104" s="7"/>
      <c r="FO104" s="7"/>
      <c r="FP104" s="7"/>
      <c r="FQ104" s="7"/>
      <c r="FR104" s="7"/>
      <c r="FS104" s="7"/>
      <c r="FT104" s="7"/>
      <c r="FU104" s="7"/>
      <c r="FV104" s="7"/>
      <c r="FW104" s="7"/>
      <c r="FX104" s="7"/>
      <c r="FY104" s="7"/>
      <c r="FZ104" s="7"/>
      <c r="GA104" s="7"/>
      <c r="GB104" s="7"/>
      <c r="GC104" s="7"/>
      <c r="GD104" s="7"/>
      <c r="GE104" s="7"/>
      <c r="GF104" s="7"/>
      <c r="GG104" s="7"/>
      <c r="GH104" s="7"/>
      <c r="GI104" s="7"/>
      <c r="GJ104" s="7"/>
      <c r="GK104" s="7"/>
      <c r="GL104" s="7"/>
      <c r="GM104" s="7"/>
      <c r="GN104" s="7"/>
      <c r="GO104" s="7"/>
      <c r="GP104" s="7"/>
      <c r="GQ104" s="7"/>
      <c r="GR104" s="7"/>
      <c r="GS104" s="7"/>
      <c r="GT104" s="7"/>
      <c r="GU104" s="7"/>
      <c r="GV104" s="7"/>
      <c r="GW104" s="7"/>
      <c r="GX104" s="7"/>
      <c r="GY104" s="7"/>
      <c r="GZ104" s="7"/>
      <c r="HA104" s="7"/>
      <c r="HB104" s="7"/>
      <c r="HC104" s="7"/>
      <c r="HD104" s="7"/>
      <c r="HE104" s="7"/>
      <c r="HF104" s="7"/>
      <c r="HG104" s="7"/>
      <c r="HH104" s="7"/>
      <c r="HI104" s="7"/>
      <c r="HJ104" s="7"/>
      <c r="HK104" s="7"/>
      <c r="HL104" s="7"/>
      <c r="HM104" s="7"/>
      <c r="HN104" s="7"/>
      <c r="HO104" s="7"/>
      <c r="HP104" s="7"/>
      <c r="HQ104" s="7"/>
      <c r="HR104" s="7"/>
      <c r="HS104" s="7"/>
      <c r="HT104" s="7"/>
      <c r="HU104" s="7"/>
    </row>
    <row r="105" spans="1:229" ht="12.75" customHeight="1">
      <c r="A105" s="33"/>
      <c r="B105" s="33"/>
      <c r="C105" s="33"/>
      <c r="D105" s="33"/>
      <c r="E105" s="33"/>
      <c r="F105" s="33"/>
      <c r="G105" s="33"/>
      <c r="H105" s="33"/>
      <c r="I105" s="33"/>
      <c r="J105" s="33"/>
      <c r="K105" s="33"/>
      <c r="L105" s="33"/>
      <c r="M105" s="33"/>
      <c r="N105" s="34"/>
      <c r="O105" s="34"/>
      <c r="P105" s="34"/>
      <c r="Q105" s="34"/>
      <c r="R105" s="34"/>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7"/>
      <c r="FP105" s="7"/>
      <c r="FQ105" s="7"/>
      <c r="FR105" s="7"/>
      <c r="FS105" s="7"/>
      <c r="FT105" s="7"/>
      <c r="FU105" s="7"/>
      <c r="FV105" s="7"/>
      <c r="FW105" s="7"/>
      <c r="FX105" s="7"/>
      <c r="FY105" s="7"/>
      <c r="FZ105" s="7"/>
      <c r="GA105" s="7"/>
      <c r="GB105" s="7"/>
      <c r="GC105" s="7"/>
      <c r="GD105" s="7"/>
      <c r="GE105" s="7"/>
      <c r="GF105" s="7"/>
      <c r="GG105" s="7"/>
      <c r="GH105" s="7"/>
      <c r="GI105" s="7"/>
      <c r="GJ105" s="7"/>
      <c r="GK105" s="7"/>
      <c r="GL105" s="7"/>
      <c r="GM105" s="7"/>
      <c r="GN105" s="7"/>
      <c r="GO105" s="7"/>
      <c r="GP105" s="7"/>
      <c r="GQ105" s="7"/>
      <c r="GR105" s="7"/>
      <c r="GS105" s="7"/>
      <c r="GT105" s="7"/>
      <c r="GU105" s="7"/>
      <c r="GV105" s="7"/>
      <c r="GW105" s="7"/>
      <c r="GX105" s="7"/>
      <c r="GY105" s="7"/>
      <c r="GZ105" s="7"/>
      <c r="HA105" s="7"/>
      <c r="HB105" s="7"/>
      <c r="HC105" s="7"/>
      <c r="HD105" s="7"/>
      <c r="HE105" s="7"/>
      <c r="HF105" s="7"/>
      <c r="HG105" s="7"/>
      <c r="HH105" s="7"/>
      <c r="HI105" s="7"/>
      <c r="HJ105" s="7"/>
      <c r="HK105" s="7"/>
      <c r="HL105" s="7"/>
      <c r="HM105" s="7"/>
      <c r="HN105" s="7"/>
      <c r="HO105" s="7"/>
      <c r="HP105" s="7"/>
      <c r="HQ105" s="7"/>
      <c r="HR105" s="7"/>
      <c r="HS105" s="7"/>
      <c r="HT105" s="7"/>
      <c r="HU105" s="7"/>
    </row>
    <row r="106" spans="1:229" ht="13.5">
      <c r="E106" s="44" t="s">
        <v>5</v>
      </c>
      <c r="F106" s="251" t="str">
        <f>IF(KOPTĀME!B23=0,"",KOPTĀME!B23)</f>
        <v/>
      </c>
      <c r="G106" s="251"/>
      <c r="H106" s="251"/>
      <c r="I106" s="251"/>
      <c r="J106" s="251"/>
      <c r="K106" s="251"/>
      <c r="L106" s="251"/>
      <c r="M106" s="251"/>
      <c r="N106" s="251"/>
      <c r="O106" s="251"/>
      <c r="P106" s="251"/>
      <c r="Q106" s="251"/>
      <c r="R106" s="251"/>
    </row>
    <row r="107" spans="1:229" ht="10.5" customHeight="1">
      <c r="E107" s="45"/>
      <c r="F107" s="210" t="s">
        <v>6</v>
      </c>
      <c r="G107" s="210"/>
      <c r="H107" s="210"/>
      <c r="I107" s="210"/>
      <c r="J107" s="210"/>
      <c r="K107" s="210"/>
      <c r="L107" s="210"/>
      <c r="M107" s="210"/>
      <c r="N107" s="210"/>
      <c r="O107" s="210"/>
      <c r="P107" s="210"/>
      <c r="Q107" s="210"/>
      <c r="R107" s="210"/>
    </row>
    <row r="108" spans="1:229" ht="10.5" customHeight="1">
      <c r="E108" s="45"/>
      <c r="F108" s="99"/>
      <c r="G108" s="99"/>
      <c r="H108" s="99"/>
      <c r="I108" s="99"/>
      <c r="J108" s="99"/>
      <c r="K108" s="99"/>
      <c r="L108" s="99"/>
      <c r="M108" s="99"/>
      <c r="N108" s="99"/>
      <c r="O108" s="99"/>
      <c r="P108" s="99"/>
      <c r="Q108" s="99"/>
      <c r="R108" s="99"/>
    </row>
    <row r="109" spans="1:229" ht="15">
      <c r="E109" s="66" t="s">
        <v>36</v>
      </c>
      <c r="F109" s="253" t="str">
        <f>IF(KOPTĀME!B28=0,"",KOPTĀME!B28)</f>
        <v/>
      </c>
      <c r="G109" s="253"/>
      <c r="H109" s="253"/>
      <c r="I109" s="100"/>
      <c r="J109" s="100"/>
      <c r="K109" s="100"/>
      <c r="L109" s="100"/>
      <c r="M109" s="100"/>
      <c r="N109" s="100"/>
      <c r="O109" s="101"/>
      <c r="P109" s="102"/>
    </row>
    <row r="110" spans="1:229" ht="14.25">
      <c r="E110" s="49"/>
      <c r="F110" s="50"/>
      <c r="G110" s="49"/>
      <c r="H110" s="39"/>
      <c r="I110" s="103"/>
      <c r="J110" s="103"/>
      <c r="K110" s="103"/>
      <c r="L110" s="103"/>
      <c r="M110" s="103"/>
      <c r="N110" s="103"/>
      <c r="O110" s="103"/>
      <c r="P110" s="104"/>
    </row>
    <row r="111" spans="1:229" ht="13.5">
      <c r="E111" s="44" t="s">
        <v>11</v>
      </c>
      <c r="F111" s="251" t="str">
        <f>IF(Kopsav.!C45=0,"",Kopsav.!C45)</f>
        <v/>
      </c>
      <c r="G111" s="251"/>
      <c r="H111" s="251"/>
      <c r="I111" s="251"/>
      <c r="J111" s="251"/>
      <c r="K111" s="251"/>
      <c r="L111" s="251"/>
      <c r="M111" s="251"/>
      <c r="N111" s="251"/>
      <c r="O111" s="251"/>
      <c r="P111" s="251"/>
      <c r="Q111" s="251"/>
      <c r="R111" s="251"/>
    </row>
    <row r="112" spans="1:229">
      <c r="E112" s="45"/>
      <c r="F112" s="210" t="s">
        <v>6</v>
      </c>
      <c r="G112" s="210"/>
      <c r="H112" s="210"/>
      <c r="I112" s="210"/>
      <c r="J112" s="210"/>
      <c r="K112" s="210"/>
      <c r="L112" s="210"/>
      <c r="M112" s="210"/>
      <c r="N112" s="210"/>
      <c r="O112" s="210"/>
      <c r="P112" s="210"/>
      <c r="Q112" s="210"/>
      <c r="R112" s="210"/>
    </row>
    <row r="113" spans="5:8" ht="9" customHeight="1">
      <c r="E113" s="45"/>
      <c r="F113" s="211"/>
      <c r="G113" s="211"/>
      <c r="H113" s="211"/>
    </row>
    <row r="114" spans="5:8" ht="13.5">
      <c r="E114" s="48" t="s">
        <v>7</v>
      </c>
      <c r="F114" s="67" t="str">
        <f>IF(KOPTĀME!B26=0,"",KOPTĀME!B26)</f>
        <v/>
      </c>
      <c r="G114" s="67"/>
      <c r="H114" s="45"/>
    </row>
  </sheetData>
  <sheetProtection algorithmName="SHA-512" hashValue="Wo2TDYzJQBpPJO9zmDi6iIDFRzHbDR94tDIpKwvSw3X0+SHByvi8wiNHgt5M69cw6AkNTpkYPMZ+JOF3Gx3Gxg==" saltValue="GzAs03RT2/3qnfDZMNqSaA==" spinCount="100000" sheet="1" formatCells="0" formatColumns="0" formatRows="0" insertColumns="0" insertRows="0" insertHyperlinks="0" deleteColumns="0" deleteRows="0" sort="0" autoFilter="0" pivotTables="0"/>
  <autoFilter ref="A15:HU96" xr:uid="{00000000-0009-0000-0000-000002000000}"/>
  <mergeCells count="17">
    <mergeCell ref="F113:H113"/>
    <mergeCell ref="C14:E15"/>
    <mergeCell ref="A96:M96"/>
    <mergeCell ref="F106:R106"/>
    <mergeCell ref="F107:R107"/>
    <mergeCell ref="F109:H109"/>
    <mergeCell ref="F111:R111"/>
    <mergeCell ref="F112:R112"/>
    <mergeCell ref="A6:R6"/>
    <mergeCell ref="P11:Q11"/>
    <mergeCell ref="P12:Q12"/>
    <mergeCell ref="A14:A15"/>
    <mergeCell ref="B14:B15"/>
    <mergeCell ref="F14:F15"/>
    <mergeCell ref="G14:G15"/>
    <mergeCell ref="H14:M14"/>
    <mergeCell ref="N14:R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82177-2B91-4903-AB9B-C8550177725C}">
  <sheetPr>
    <pageSetUpPr fitToPage="1"/>
  </sheetPr>
  <dimension ref="A1:HU107"/>
  <sheetViews>
    <sheetView showGridLines="0" view="pageBreakPreview" topLeftCell="A88" zoomScaleNormal="100" zoomScaleSheetLayoutView="100" workbookViewId="0">
      <selection activeCell="L17" sqref="L17"/>
    </sheetView>
  </sheetViews>
  <sheetFormatPr defaultRowHeight="12.75"/>
  <cols>
    <col min="1" max="1" width="6.28515625" style="3" customWidth="1"/>
    <col min="2" max="2" width="3" style="3" customWidth="1"/>
    <col min="3" max="3" width="28.28515625" style="3" customWidth="1"/>
    <col min="4" max="4" width="9.28515625" style="3" customWidth="1"/>
    <col min="5" max="5" width="8.28515625" style="18" customWidth="1"/>
    <col min="6" max="6" width="9.85546875" style="19" customWidth="1"/>
    <col min="7" max="7" width="9.5703125" style="20" customWidth="1"/>
    <col min="8" max="8" width="6.7109375" style="2" customWidth="1"/>
    <col min="9" max="9" width="8.28515625" style="2" customWidth="1"/>
    <col min="10" max="10" width="7.28515625" style="2" customWidth="1"/>
    <col min="11" max="11" width="8.42578125" style="2" customWidth="1"/>
    <col min="12" max="12" width="9.28515625" style="2" customWidth="1"/>
    <col min="13" max="13" width="8.28515625" style="2" customWidth="1"/>
    <col min="14" max="17" width="11.140625" style="2" customWidth="1"/>
    <col min="18" max="18" width="11.7109375" style="2" customWidth="1"/>
    <col min="19" max="19" width="10.28515625" style="2" customWidth="1"/>
    <col min="20" max="229" width="8.85546875" style="2"/>
    <col min="230" max="230" width="4" style="2" customWidth="1"/>
    <col min="231" max="231" width="31.42578125" style="2" customWidth="1"/>
    <col min="232" max="232" width="5.7109375" style="2" customWidth="1"/>
    <col min="233" max="233" width="8.42578125" style="2" customWidth="1"/>
    <col min="234" max="234" width="6.140625" style="2" customWidth="1"/>
    <col min="235" max="235" width="6.5703125" style="2" customWidth="1"/>
    <col min="236" max="236" width="7.28515625" style="2" customWidth="1"/>
    <col min="237" max="237" width="8.28515625" style="2" customWidth="1"/>
    <col min="238" max="238" width="7.28515625" style="2" customWidth="1"/>
    <col min="239" max="239" width="6.7109375" style="2" customWidth="1"/>
    <col min="240" max="240" width="11.140625" style="2" customWidth="1"/>
    <col min="241" max="241" width="9.5703125" style="2" customWidth="1"/>
    <col min="242" max="243" width="11.140625" style="2" customWidth="1"/>
    <col min="244" max="244" width="8.85546875" style="2" customWidth="1"/>
    <col min="245" max="485" width="8.85546875" style="2"/>
    <col min="486" max="486" width="4" style="2" customWidth="1"/>
    <col min="487" max="487" width="31.42578125" style="2" customWidth="1"/>
    <col min="488" max="488" width="5.7109375" style="2" customWidth="1"/>
    <col min="489" max="489" width="8.42578125" style="2" customWidth="1"/>
    <col min="490" max="490" width="6.140625" style="2" customWidth="1"/>
    <col min="491" max="491" width="6.5703125" style="2" customWidth="1"/>
    <col min="492" max="492" width="7.28515625" style="2" customWidth="1"/>
    <col min="493" max="493" width="8.28515625" style="2" customWidth="1"/>
    <col min="494" max="494" width="7.28515625" style="2" customWidth="1"/>
    <col min="495" max="495" width="6.7109375" style="2" customWidth="1"/>
    <col min="496" max="496" width="11.140625" style="2" customWidth="1"/>
    <col min="497" max="497" width="9.5703125" style="2" customWidth="1"/>
    <col min="498" max="499" width="11.140625" style="2" customWidth="1"/>
    <col min="500" max="500" width="8.85546875" style="2" customWidth="1"/>
    <col min="501" max="741" width="8.85546875" style="2"/>
    <col min="742" max="742" width="4" style="2" customWidth="1"/>
    <col min="743" max="743" width="31.42578125" style="2" customWidth="1"/>
    <col min="744" max="744" width="5.7109375" style="2" customWidth="1"/>
    <col min="745" max="745" width="8.42578125" style="2" customWidth="1"/>
    <col min="746" max="746" width="6.140625" style="2" customWidth="1"/>
    <col min="747" max="747" width="6.5703125" style="2" customWidth="1"/>
    <col min="748" max="748" width="7.28515625" style="2" customWidth="1"/>
    <col min="749" max="749" width="8.28515625" style="2" customWidth="1"/>
    <col min="750" max="750" width="7.28515625" style="2" customWidth="1"/>
    <col min="751" max="751" width="6.7109375" style="2" customWidth="1"/>
    <col min="752" max="752" width="11.140625" style="2" customWidth="1"/>
    <col min="753" max="753" width="9.5703125" style="2" customWidth="1"/>
    <col min="754" max="755" width="11.140625" style="2" customWidth="1"/>
    <col min="756" max="756" width="8.85546875" style="2" customWidth="1"/>
    <col min="757" max="997" width="8.85546875" style="2"/>
    <col min="998" max="998" width="4" style="2" customWidth="1"/>
    <col min="999" max="999" width="31.42578125" style="2" customWidth="1"/>
    <col min="1000" max="1000" width="5.7109375" style="2" customWidth="1"/>
    <col min="1001" max="1001" width="8.42578125" style="2" customWidth="1"/>
    <col min="1002" max="1002" width="6.140625" style="2" customWidth="1"/>
    <col min="1003" max="1003" width="6.5703125" style="2" customWidth="1"/>
    <col min="1004" max="1004" width="7.28515625" style="2" customWidth="1"/>
    <col min="1005" max="1005" width="8.28515625" style="2" customWidth="1"/>
    <col min="1006" max="1006" width="7.28515625" style="2" customWidth="1"/>
    <col min="1007" max="1007" width="6.7109375" style="2" customWidth="1"/>
    <col min="1008" max="1008" width="11.140625" style="2" customWidth="1"/>
    <col min="1009" max="1009" width="9.5703125" style="2" customWidth="1"/>
    <col min="1010" max="1011" width="11.140625" style="2" customWidth="1"/>
    <col min="1012" max="1012" width="8.85546875" style="2" customWidth="1"/>
    <col min="1013" max="1253" width="8.85546875" style="2"/>
    <col min="1254" max="1254" width="4" style="2" customWidth="1"/>
    <col min="1255" max="1255" width="31.42578125" style="2" customWidth="1"/>
    <col min="1256" max="1256" width="5.7109375" style="2" customWidth="1"/>
    <col min="1257" max="1257" width="8.42578125" style="2" customWidth="1"/>
    <col min="1258" max="1258" width="6.140625" style="2" customWidth="1"/>
    <col min="1259" max="1259" width="6.5703125" style="2" customWidth="1"/>
    <col min="1260" max="1260" width="7.28515625" style="2" customWidth="1"/>
    <col min="1261" max="1261" width="8.28515625" style="2" customWidth="1"/>
    <col min="1262" max="1262" width="7.28515625" style="2" customWidth="1"/>
    <col min="1263" max="1263" width="6.7109375" style="2" customWidth="1"/>
    <col min="1264" max="1264" width="11.140625" style="2" customWidth="1"/>
    <col min="1265" max="1265" width="9.5703125" style="2" customWidth="1"/>
    <col min="1266" max="1267" width="11.140625" style="2" customWidth="1"/>
    <col min="1268" max="1268" width="8.85546875" style="2" customWidth="1"/>
    <col min="1269" max="1509" width="8.85546875" style="2"/>
    <col min="1510" max="1510" width="4" style="2" customWidth="1"/>
    <col min="1511" max="1511" width="31.42578125" style="2" customWidth="1"/>
    <col min="1512" max="1512" width="5.7109375" style="2" customWidth="1"/>
    <col min="1513" max="1513" width="8.42578125" style="2" customWidth="1"/>
    <col min="1514" max="1514" width="6.140625" style="2" customWidth="1"/>
    <col min="1515" max="1515" width="6.5703125" style="2" customWidth="1"/>
    <col min="1516" max="1516" width="7.28515625" style="2" customWidth="1"/>
    <col min="1517" max="1517" width="8.28515625" style="2" customWidth="1"/>
    <col min="1518" max="1518" width="7.28515625" style="2" customWidth="1"/>
    <col min="1519" max="1519" width="6.7109375" style="2" customWidth="1"/>
    <col min="1520" max="1520" width="11.140625" style="2" customWidth="1"/>
    <col min="1521" max="1521" width="9.5703125" style="2" customWidth="1"/>
    <col min="1522" max="1523" width="11.140625" style="2" customWidth="1"/>
    <col min="1524" max="1524" width="8.85546875" style="2" customWidth="1"/>
    <col min="1525" max="1765" width="8.85546875" style="2"/>
    <col min="1766" max="1766" width="4" style="2" customWidth="1"/>
    <col min="1767" max="1767" width="31.42578125" style="2" customWidth="1"/>
    <col min="1768" max="1768" width="5.7109375" style="2" customWidth="1"/>
    <col min="1769" max="1769" width="8.42578125" style="2" customWidth="1"/>
    <col min="1770" max="1770" width="6.140625" style="2" customWidth="1"/>
    <col min="1771" max="1771" width="6.5703125" style="2" customWidth="1"/>
    <col min="1772" max="1772" width="7.28515625" style="2" customWidth="1"/>
    <col min="1773" max="1773" width="8.28515625" style="2" customWidth="1"/>
    <col min="1774" max="1774" width="7.28515625" style="2" customWidth="1"/>
    <col min="1775" max="1775" width="6.7109375" style="2" customWidth="1"/>
    <col min="1776" max="1776" width="11.140625" style="2" customWidth="1"/>
    <col min="1777" max="1777" width="9.5703125" style="2" customWidth="1"/>
    <col min="1778" max="1779" width="11.140625" style="2" customWidth="1"/>
    <col min="1780" max="1780" width="8.85546875" style="2" customWidth="1"/>
    <col min="1781" max="2021" width="8.85546875" style="2"/>
    <col min="2022" max="2022" width="4" style="2" customWidth="1"/>
    <col min="2023" max="2023" width="31.42578125" style="2" customWidth="1"/>
    <col min="2024" max="2024" width="5.7109375" style="2" customWidth="1"/>
    <col min="2025" max="2025" width="8.42578125" style="2" customWidth="1"/>
    <col min="2026" max="2026" width="6.140625" style="2" customWidth="1"/>
    <col min="2027" max="2027" width="6.5703125" style="2" customWidth="1"/>
    <col min="2028" max="2028" width="7.28515625" style="2" customWidth="1"/>
    <col min="2029" max="2029" width="8.28515625" style="2" customWidth="1"/>
    <col min="2030" max="2030" width="7.28515625" style="2" customWidth="1"/>
    <col min="2031" max="2031" width="6.7109375" style="2" customWidth="1"/>
    <col min="2032" max="2032" width="11.140625" style="2" customWidth="1"/>
    <col min="2033" max="2033" width="9.5703125" style="2" customWidth="1"/>
    <col min="2034" max="2035" width="11.140625" style="2" customWidth="1"/>
    <col min="2036" max="2036" width="8.85546875" style="2" customWidth="1"/>
    <col min="2037" max="2277" width="8.85546875" style="2"/>
    <col min="2278" max="2278" width="4" style="2" customWidth="1"/>
    <col min="2279" max="2279" width="31.42578125" style="2" customWidth="1"/>
    <col min="2280" max="2280" width="5.7109375" style="2" customWidth="1"/>
    <col min="2281" max="2281" width="8.42578125" style="2" customWidth="1"/>
    <col min="2282" max="2282" width="6.140625" style="2" customWidth="1"/>
    <col min="2283" max="2283" width="6.5703125" style="2" customWidth="1"/>
    <col min="2284" max="2284" width="7.28515625" style="2" customWidth="1"/>
    <col min="2285" max="2285" width="8.28515625" style="2" customWidth="1"/>
    <col min="2286" max="2286" width="7.28515625" style="2" customWidth="1"/>
    <col min="2287" max="2287" width="6.7109375" style="2" customWidth="1"/>
    <col min="2288" max="2288" width="11.140625" style="2" customWidth="1"/>
    <col min="2289" max="2289" width="9.5703125" style="2" customWidth="1"/>
    <col min="2290" max="2291" width="11.140625" style="2" customWidth="1"/>
    <col min="2292" max="2292" width="8.85546875" style="2" customWidth="1"/>
    <col min="2293" max="2533" width="8.85546875" style="2"/>
    <col min="2534" max="2534" width="4" style="2" customWidth="1"/>
    <col min="2535" max="2535" width="31.42578125" style="2" customWidth="1"/>
    <col min="2536" max="2536" width="5.7109375" style="2" customWidth="1"/>
    <col min="2537" max="2537" width="8.42578125" style="2" customWidth="1"/>
    <col min="2538" max="2538" width="6.140625" style="2" customWidth="1"/>
    <col min="2539" max="2539" width="6.5703125" style="2" customWidth="1"/>
    <col min="2540" max="2540" width="7.28515625" style="2" customWidth="1"/>
    <col min="2541" max="2541" width="8.28515625" style="2" customWidth="1"/>
    <col min="2542" max="2542" width="7.28515625" style="2" customWidth="1"/>
    <col min="2543" max="2543" width="6.7109375" style="2" customWidth="1"/>
    <col min="2544" max="2544" width="11.140625" style="2" customWidth="1"/>
    <col min="2545" max="2545" width="9.5703125" style="2" customWidth="1"/>
    <col min="2546" max="2547" width="11.140625" style="2" customWidth="1"/>
    <col min="2548" max="2548" width="8.85546875" style="2" customWidth="1"/>
    <col min="2549" max="2789" width="8.85546875" style="2"/>
    <col min="2790" max="2790" width="4" style="2" customWidth="1"/>
    <col min="2791" max="2791" width="31.42578125" style="2" customWidth="1"/>
    <col min="2792" max="2792" width="5.7109375" style="2" customWidth="1"/>
    <col min="2793" max="2793" width="8.42578125" style="2" customWidth="1"/>
    <col min="2794" max="2794" width="6.140625" style="2" customWidth="1"/>
    <col min="2795" max="2795" width="6.5703125" style="2" customWidth="1"/>
    <col min="2796" max="2796" width="7.28515625" style="2" customWidth="1"/>
    <col min="2797" max="2797" width="8.28515625" style="2" customWidth="1"/>
    <col min="2798" max="2798" width="7.28515625" style="2" customWidth="1"/>
    <col min="2799" max="2799" width="6.7109375" style="2" customWidth="1"/>
    <col min="2800" max="2800" width="11.140625" style="2" customWidth="1"/>
    <col min="2801" max="2801" width="9.5703125" style="2" customWidth="1"/>
    <col min="2802" max="2803" width="11.140625" style="2" customWidth="1"/>
    <col min="2804" max="2804" width="8.85546875" style="2" customWidth="1"/>
    <col min="2805" max="3045" width="8.85546875" style="2"/>
    <col min="3046" max="3046" width="4" style="2" customWidth="1"/>
    <col min="3047" max="3047" width="31.42578125" style="2" customWidth="1"/>
    <col min="3048" max="3048" width="5.7109375" style="2" customWidth="1"/>
    <col min="3049" max="3049" width="8.42578125" style="2" customWidth="1"/>
    <col min="3050" max="3050" width="6.140625" style="2" customWidth="1"/>
    <col min="3051" max="3051" width="6.5703125" style="2" customWidth="1"/>
    <col min="3052" max="3052" width="7.28515625" style="2" customWidth="1"/>
    <col min="3053" max="3053" width="8.28515625" style="2" customWidth="1"/>
    <col min="3054" max="3054" width="7.28515625" style="2" customWidth="1"/>
    <col min="3055" max="3055" width="6.7109375" style="2" customWidth="1"/>
    <col min="3056" max="3056" width="11.140625" style="2" customWidth="1"/>
    <col min="3057" max="3057" width="9.5703125" style="2" customWidth="1"/>
    <col min="3058" max="3059" width="11.140625" style="2" customWidth="1"/>
    <col min="3060" max="3060" width="8.85546875" style="2" customWidth="1"/>
    <col min="3061" max="3301" width="8.85546875" style="2"/>
    <col min="3302" max="3302" width="4" style="2" customWidth="1"/>
    <col min="3303" max="3303" width="31.42578125" style="2" customWidth="1"/>
    <col min="3304" max="3304" width="5.7109375" style="2" customWidth="1"/>
    <col min="3305" max="3305" width="8.42578125" style="2" customWidth="1"/>
    <col min="3306" max="3306" width="6.140625" style="2" customWidth="1"/>
    <col min="3307" max="3307" width="6.5703125" style="2" customWidth="1"/>
    <col min="3308" max="3308" width="7.28515625" style="2" customWidth="1"/>
    <col min="3309" max="3309" width="8.28515625" style="2" customWidth="1"/>
    <col min="3310" max="3310" width="7.28515625" style="2" customWidth="1"/>
    <col min="3311" max="3311" width="6.7109375" style="2" customWidth="1"/>
    <col min="3312" max="3312" width="11.140625" style="2" customWidth="1"/>
    <col min="3313" max="3313" width="9.5703125" style="2" customWidth="1"/>
    <col min="3314" max="3315" width="11.140625" style="2" customWidth="1"/>
    <col min="3316" max="3316" width="8.85546875" style="2" customWidth="1"/>
    <col min="3317" max="3557" width="8.85546875" style="2"/>
    <col min="3558" max="3558" width="4" style="2" customWidth="1"/>
    <col min="3559" max="3559" width="31.42578125" style="2" customWidth="1"/>
    <col min="3560" max="3560" width="5.7109375" style="2" customWidth="1"/>
    <col min="3561" max="3561" width="8.42578125" style="2" customWidth="1"/>
    <col min="3562" max="3562" width="6.140625" style="2" customWidth="1"/>
    <col min="3563" max="3563" width="6.5703125" style="2" customWidth="1"/>
    <col min="3564" max="3564" width="7.28515625" style="2" customWidth="1"/>
    <col min="3565" max="3565" width="8.28515625" style="2" customWidth="1"/>
    <col min="3566" max="3566" width="7.28515625" style="2" customWidth="1"/>
    <col min="3567" max="3567" width="6.7109375" style="2" customWidth="1"/>
    <col min="3568" max="3568" width="11.140625" style="2" customWidth="1"/>
    <col min="3569" max="3569" width="9.5703125" style="2" customWidth="1"/>
    <col min="3570" max="3571" width="11.140625" style="2" customWidth="1"/>
    <col min="3572" max="3572" width="8.85546875" style="2" customWidth="1"/>
    <col min="3573" max="3813" width="8.85546875" style="2"/>
    <col min="3814" max="3814" width="4" style="2" customWidth="1"/>
    <col min="3815" max="3815" width="31.42578125" style="2" customWidth="1"/>
    <col min="3816" max="3816" width="5.7109375" style="2" customWidth="1"/>
    <col min="3817" max="3817" width="8.42578125" style="2" customWidth="1"/>
    <col min="3818" max="3818" width="6.140625" style="2" customWidth="1"/>
    <col min="3819" max="3819" width="6.5703125" style="2" customWidth="1"/>
    <col min="3820" max="3820" width="7.28515625" style="2" customWidth="1"/>
    <col min="3821" max="3821" width="8.28515625" style="2" customWidth="1"/>
    <col min="3822" max="3822" width="7.28515625" style="2" customWidth="1"/>
    <col min="3823" max="3823" width="6.7109375" style="2" customWidth="1"/>
    <col min="3824" max="3824" width="11.140625" style="2" customWidth="1"/>
    <col min="3825" max="3825" width="9.5703125" style="2" customWidth="1"/>
    <col min="3826" max="3827" width="11.140625" style="2" customWidth="1"/>
    <col min="3828" max="3828" width="8.85546875" style="2" customWidth="1"/>
    <col min="3829" max="4069" width="8.85546875" style="2"/>
    <col min="4070" max="4070" width="4" style="2" customWidth="1"/>
    <col min="4071" max="4071" width="31.42578125" style="2" customWidth="1"/>
    <col min="4072" max="4072" width="5.7109375" style="2" customWidth="1"/>
    <col min="4073" max="4073" width="8.42578125" style="2" customWidth="1"/>
    <col min="4074" max="4074" width="6.140625" style="2" customWidth="1"/>
    <col min="4075" max="4075" width="6.5703125" style="2" customWidth="1"/>
    <col min="4076" max="4076" width="7.28515625" style="2" customWidth="1"/>
    <col min="4077" max="4077" width="8.28515625" style="2" customWidth="1"/>
    <col min="4078" max="4078" width="7.28515625" style="2" customWidth="1"/>
    <col min="4079" max="4079" width="6.7109375" style="2" customWidth="1"/>
    <col min="4080" max="4080" width="11.140625" style="2" customWidth="1"/>
    <col min="4081" max="4081" width="9.5703125" style="2" customWidth="1"/>
    <col min="4082" max="4083" width="11.140625" style="2" customWidth="1"/>
    <col min="4084" max="4084" width="8.85546875" style="2" customWidth="1"/>
    <col min="4085" max="4325" width="8.85546875" style="2"/>
    <col min="4326" max="4326" width="4" style="2" customWidth="1"/>
    <col min="4327" max="4327" width="31.42578125" style="2" customWidth="1"/>
    <col min="4328" max="4328" width="5.7109375" style="2" customWidth="1"/>
    <col min="4329" max="4329" width="8.42578125" style="2" customWidth="1"/>
    <col min="4330" max="4330" width="6.140625" style="2" customWidth="1"/>
    <col min="4331" max="4331" width="6.5703125" style="2" customWidth="1"/>
    <col min="4332" max="4332" width="7.28515625" style="2" customWidth="1"/>
    <col min="4333" max="4333" width="8.28515625" style="2" customWidth="1"/>
    <col min="4334" max="4334" width="7.28515625" style="2" customWidth="1"/>
    <col min="4335" max="4335" width="6.7109375" style="2" customWidth="1"/>
    <col min="4336" max="4336" width="11.140625" style="2" customWidth="1"/>
    <col min="4337" max="4337" width="9.5703125" style="2" customWidth="1"/>
    <col min="4338" max="4339" width="11.140625" style="2" customWidth="1"/>
    <col min="4340" max="4340" width="8.85546875" style="2" customWidth="1"/>
    <col min="4341" max="4581" width="8.85546875" style="2"/>
    <col min="4582" max="4582" width="4" style="2" customWidth="1"/>
    <col min="4583" max="4583" width="31.42578125" style="2" customWidth="1"/>
    <col min="4584" max="4584" width="5.7109375" style="2" customWidth="1"/>
    <col min="4585" max="4585" width="8.42578125" style="2" customWidth="1"/>
    <col min="4586" max="4586" width="6.140625" style="2" customWidth="1"/>
    <col min="4587" max="4587" width="6.5703125" style="2" customWidth="1"/>
    <col min="4588" max="4588" width="7.28515625" style="2" customWidth="1"/>
    <col min="4589" max="4589" width="8.28515625" style="2" customWidth="1"/>
    <col min="4590" max="4590" width="7.28515625" style="2" customWidth="1"/>
    <col min="4591" max="4591" width="6.7109375" style="2" customWidth="1"/>
    <col min="4592" max="4592" width="11.140625" style="2" customWidth="1"/>
    <col min="4593" max="4593" width="9.5703125" style="2" customWidth="1"/>
    <col min="4594" max="4595" width="11.140625" style="2" customWidth="1"/>
    <col min="4596" max="4596" width="8.85546875" style="2" customWidth="1"/>
    <col min="4597" max="4837" width="8.85546875" style="2"/>
    <col min="4838" max="4838" width="4" style="2" customWidth="1"/>
    <col min="4839" max="4839" width="31.42578125" style="2" customWidth="1"/>
    <col min="4840" max="4840" width="5.7109375" style="2" customWidth="1"/>
    <col min="4841" max="4841" width="8.42578125" style="2" customWidth="1"/>
    <col min="4842" max="4842" width="6.140625" style="2" customWidth="1"/>
    <col min="4843" max="4843" width="6.5703125" style="2" customWidth="1"/>
    <col min="4844" max="4844" width="7.28515625" style="2" customWidth="1"/>
    <col min="4845" max="4845" width="8.28515625" style="2" customWidth="1"/>
    <col min="4846" max="4846" width="7.28515625" style="2" customWidth="1"/>
    <col min="4847" max="4847" width="6.7109375" style="2" customWidth="1"/>
    <col min="4848" max="4848" width="11.140625" style="2" customWidth="1"/>
    <col min="4849" max="4849" width="9.5703125" style="2" customWidth="1"/>
    <col min="4850" max="4851" width="11.140625" style="2" customWidth="1"/>
    <col min="4852" max="4852" width="8.85546875" style="2" customWidth="1"/>
    <col min="4853" max="5093" width="8.85546875" style="2"/>
    <col min="5094" max="5094" width="4" style="2" customWidth="1"/>
    <col min="5095" max="5095" width="31.42578125" style="2" customWidth="1"/>
    <col min="5096" max="5096" width="5.7109375" style="2" customWidth="1"/>
    <col min="5097" max="5097" width="8.42578125" style="2" customWidth="1"/>
    <col min="5098" max="5098" width="6.140625" style="2" customWidth="1"/>
    <col min="5099" max="5099" width="6.5703125" style="2" customWidth="1"/>
    <col min="5100" max="5100" width="7.28515625" style="2" customWidth="1"/>
    <col min="5101" max="5101" width="8.28515625" style="2" customWidth="1"/>
    <col min="5102" max="5102" width="7.28515625" style="2" customWidth="1"/>
    <col min="5103" max="5103" width="6.7109375" style="2" customWidth="1"/>
    <col min="5104" max="5104" width="11.140625" style="2" customWidth="1"/>
    <col min="5105" max="5105" width="9.5703125" style="2" customWidth="1"/>
    <col min="5106" max="5107" width="11.140625" style="2" customWidth="1"/>
    <col min="5108" max="5108" width="8.85546875" style="2" customWidth="1"/>
    <col min="5109" max="5349" width="8.85546875" style="2"/>
    <col min="5350" max="5350" width="4" style="2" customWidth="1"/>
    <col min="5351" max="5351" width="31.42578125" style="2" customWidth="1"/>
    <col min="5352" max="5352" width="5.7109375" style="2" customWidth="1"/>
    <col min="5353" max="5353" width="8.42578125" style="2" customWidth="1"/>
    <col min="5354" max="5354" width="6.140625" style="2" customWidth="1"/>
    <col min="5355" max="5355" width="6.5703125" style="2" customWidth="1"/>
    <col min="5356" max="5356" width="7.28515625" style="2" customWidth="1"/>
    <col min="5357" max="5357" width="8.28515625" style="2" customWidth="1"/>
    <col min="5358" max="5358" width="7.28515625" style="2" customWidth="1"/>
    <col min="5359" max="5359" width="6.7109375" style="2" customWidth="1"/>
    <col min="5360" max="5360" width="11.140625" style="2" customWidth="1"/>
    <col min="5361" max="5361" width="9.5703125" style="2" customWidth="1"/>
    <col min="5362" max="5363" width="11.140625" style="2" customWidth="1"/>
    <col min="5364" max="5364" width="8.85546875" style="2" customWidth="1"/>
    <col min="5365" max="5605" width="8.85546875" style="2"/>
    <col min="5606" max="5606" width="4" style="2" customWidth="1"/>
    <col min="5607" max="5607" width="31.42578125" style="2" customWidth="1"/>
    <col min="5608" max="5608" width="5.7109375" style="2" customWidth="1"/>
    <col min="5609" max="5609" width="8.42578125" style="2" customWidth="1"/>
    <col min="5610" max="5610" width="6.140625" style="2" customWidth="1"/>
    <col min="5611" max="5611" width="6.5703125" style="2" customWidth="1"/>
    <col min="5612" max="5612" width="7.28515625" style="2" customWidth="1"/>
    <col min="5613" max="5613" width="8.28515625" style="2" customWidth="1"/>
    <col min="5614" max="5614" width="7.28515625" style="2" customWidth="1"/>
    <col min="5615" max="5615" width="6.7109375" style="2" customWidth="1"/>
    <col min="5616" max="5616" width="11.140625" style="2" customWidth="1"/>
    <col min="5617" max="5617" width="9.5703125" style="2" customWidth="1"/>
    <col min="5618" max="5619" width="11.140625" style="2" customWidth="1"/>
    <col min="5620" max="5620" width="8.85546875" style="2" customWidth="1"/>
    <col min="5621" max="5861" width="8.85546875" style="2"/>
    <col min="5862" max="5862" width="4" style="2" customWidth="1"/>
    <col min="5863" max="5863" width="31.42578125" style="2" customWidth="1"/>
    <col min="5864" max="5864" width="5.7109375" style="2" customWidth="1"/>
    <col min="5865" max="5865" width="8.42578125" style="2" customWidth="1"/>
    <col min="5866" max="5866" width="6.140625" style="2" customWidth="1"/>
    <col min="5867" max="5867" width="6.5703125" style="2" customWidth="1"/>
    <col min="5868" max="5868" width="7.28515625" style="2" customWidth="1"/>
    <col min="5869" max="5869" width="8.28515625" style="2" customWidth="1"/>
    <col min="5870" max="5870" width="7.28515625" style="2" customWidth="1"/>
    <col min="5871" max="5871" width="6.7109375" style="2" customWidth="1"/>
    <col min="5872" max="5872" width="11.140625" style="2" customWidth="1"/>
    <col min="5873" max="5873" width="9.5703125" style="2" customWidth="1"/>
    <col min="5874" max="5875" width="11.140625" style="2" customWidth="1"/>
    <col min="5876" max="5876" width="8.85546875" style="2" customWidth="1"/>
    <col min="5877" max="6117" width="8.85546875" style="2"/>
    <col min="6118" max="6118" width="4" style="2" customWidth="1"/>
    <col min="6119" max="6119" width="31.42578125" style="2" customWidth="1"/>
    <col min="6120" max="6120" width="5.7109375" style="2" customWidth="1"/>
    <col min="6121" max="6121" width="8.42578125" style="2" customWidth="1"/>
    <col min="6122" max="6122" width="6.140625" style="2" customWidth="1"/>
    <col min="6123" max="6123" width="6.5703125" style="2" customWidth="1"/>
    <col min="6124" max="6124" width="7.28515625" style="2" customWidth="1"/>
    <col min="6125" max="6125" width="8.28515625" style="2" customWidth="1"/>
    <col min="6126" max="6126" width="7.28515625" style="2" customWidth="1"/>
    <col min="6127" max="6127" width="6.7109375" style="2" customWidth="1"/>
    <col min="6128" max="6128" width="11.140625" style="2" customWidth="1"/>
    <col min="6129" max="6129" width="9.5703125" style="2" customWidth="1"/>
    <col min="6130" max="6131" width="11.140625" style="2" customWidth="1"/>
    <col min="6132" max="6132" width="8.85546875" style="2" customWidth="1"/>
    <col min="6133" max="6373" width="8.85546875" style="2"/>
    <col min="6374" max="6374" width="4" style="2" customWidth="1"/>
    <col min="6375" max="6375" width="31.42578125" style="2" customWidth="1"/>
    <col min="6376" max="6376" width="5.7109375" style="2" customWidth="1"/>
    <col min="6377" max="6377" width="8.42578125" style="2" customWidth="1"/>
    <col min="6378" max="6378" width="6.140625" style="2" customWidth="1"/>
    <col min="6379" max="6379" width="6.5703125" style="2" customWidth="1"/>
    <col min="6380" max="6380" width="7.28515625" style="2" customWidth="1"/>
    <col min="6381" max="6381" width="8.28515625" style="2" customWidth="1"/>
    <col min="6382" max="6382" width="7.28515625" style="2" customWidth="1"/>
    <col min="6383" max="6383" width="6.7109375" style="2" customWidth="1"/>
    <col min="6384" max="6384" width="11.140625" style="2" customWidth="1"/>
    <col min="6385" max="6385" width="9.5703125" style="2" customWidth="1"/>
    <col min="6386" max="6387" width="11.140625" style="2" customWidth="1"/>
    <col min="6388" max="6388" width="8.85546875" style="2" customWidth="1"/>
    <col min="6389" max="6629" width="8.85546875" style="2"/>
    <col min="6630" max="6630" width="4" style="2" customWidth="1"/>
    <col min="6631" max="6631" width="31.42578125" style="2" customWidth="1"/>
    <col min="6632" max="6632" width="5.7109375" style="2" customWidth="1"/>
    <col min="6633" max="6633" width="8.42578125" style="2" customWidth="1"/>
    <col min="6634" max="6634" width="6.140625" style="2" customWidth="1"/>
    <col min="6635" max="6635" width="6.5703125" style="2" customWidth="1"/>
    <col min="6636" max="6636" width="7.28515625" style="2" customWidth="1"/>
    <col min="6637" max="6637" width="8.28515625" style="2" customWidth="1"/>
    <col min="6638" max="6638" width="7.28515625" style="2" customWidth="1"/>
    <col min="6639" max="6639" width="6.7109375" style="2" customWidth="1"/>
    <col min="6640" max="6640" width="11.140625" style="2" customWidth="1"/>
    <col min="6641" max="6641" width="9.5703125" style="2" customWidth="1"/>
    <col min="6642" max="6643" width="11.140625" style="2" customWidth="1"/>
    <col min="6644" max="6644" width="8.85546875" style="2" customWidth="1"/>
    <col min="6645" max="6885" width="8.85546875" style="2"/>
    <col min="6886" max="6886" width="4" style="2" customWidth="1"/>
    <col min="6887" max="6887" width="31.42578125" style="2" customWidth="1"/>
    <col min="6888" max="6888" width="5.7109375" style="2" customWidth="1"/>
    <col min="6889" max="6889" width="8.42578125" style="2" customWidth="1"/>
    <col min="6890" max="6890" width="6.140625" style="2" customWidth="1"/>
    <col min="6891" max="6891" width="6.5703125" style="2" customWidth="1"/>
    <col min="6892" max="6892" width="7.28515625" style="2" customWidth="1"/>
    <col min="6893" max="6893" width="8.28515625" style="2" customWidth="1"/>
    <col min="6894" max="6894" width="7.28515625" style="2" customWidth="1"/>
    <col min="6895" max="6895" width="6.7109375" style="2" customWidth="1"/>
    <col min="6896" max="6896" width="11.140625" style="2" customWidth="1"/>
    <col min="6897" max="6897" width="9.5703125" style="2" customWidth="1"/>
    <col min="6898" max="6899" width="11.140625" style="2" customWidth="1"/>
    <col min="6900" max="6900" width="8.85546875" style="2" customWidth="1"/>
    <col min="6901" max="7141" width="8.85546875" style="2"/>
    <col min="7142" max="7142" width="4" style="2" customWidth="1"/>
    <col min="7143" max="7143" width="31.42578125" style="2" customWidth="1"/>
    <col min="7144" max="7144" width="5.7109375" style="2" customWidth="1"/>
    <col min="7145" max="7145" width="8.42578125" style="2" customWidth="1"/>
    <col min="7146" max="7146" width="6.140625" style="2" customWidth="1"/>
    <col min="7147" max="7147" width="6.5703125" style="2" customWidth="1"/>
    <col min="7148" max="7148" width="7.28515625" style="2" customWidth="1"/>
    <col min="7149" max="7149" width="8.28515625" style="2" customWidth="1"/>
    <col min="7150" max="7150" width="7.28515625" style="2" customWidth="1"/>
    <col min="7151" max="7151" width="6.7109375" style="2" customWidth="1"/>
    <col min="7152" max="7152" width="11.140625" style="2" customWidth="1"/>
    <col min="7153" max="7153" width="9.5703125" style="2" customWidth="1"/>
    <col min="7154" max="7155" width="11.140625" style="2" customWidth="1"/>
    <col min="7156" max="7156" width="8.85546875" style="2" customWidth="1"/>
    <col min="7157" max="7397" width="8.85546875" style="2"/>
    <col min="7398" max="7398" width="4" style="2" customWidth="1"/>
    <col min="7399" max="7399" width="31.42578125" style="2" customWidth="1"/>
    <col min="7400" max="7400" width="5.7109375" style="2" customWidth="1"/>
    <col min="7401" max="7401" width="8.42578125" style="2" customWidth="1"/>
    <col min="7402" max="7402" width="6.140625" style="2" customWidth="1"/>
    <col min="7403" max="7403" width="6.5703125" style="2" customWidth="1"/>
    <col min="7404" max="7404" width="7.28515625" style="2" customWidth="1"/>
    <col min="7405" max="7405" width="8.28515625" style="2" customWidth="1"/>
    <col min="7406" max="7406" width="7.28515625" style="2" customWidth="1"/>
    <col min="7407" max="7407" width="6.7109375" style="2" customWidth="1"/>
    <col min="7408" max="7408" width="11.140625" style="2" customWidth="1"/>
    <col min="7409" max="7409" width="9.5703125" style="2" customWidth="1"/>
    <col min="7410" max="7411" width="11.140625" style="2" customWidth="1"/>
    <col min="7412" max="7412" width="8.85546875" style="2" customWidth="1"/>
    <col min="7413" max="7653" width="8.85546875" style="2"/>
    <col min="7654" max="7654" width="4" style="2" customWidth="1"/>
    <col min="7655" max="7655" width="31.42578125" style="2" customWidth="1"/>
    <col min="7656" max="7656" width="5.7109375" style="2" customWidth="1"/>
    <col min="7657" max="7657" width="8.42578125" style="2" customWidth="1"/>
    <col min="7658" max="7658" width="6.140625" style="2" customWidth="1"/>
    <col min="7659" max="7659" width="6.5703125" style="2" customWidth="1"/>
    <col min="7660" max="7660" width="7.28515625" style="2" customWidth="1"/>
    <col min="7661" max="7661" width="8.28515625" style="2" customWidth="1"/>
    <col min="7662" max="7662" width="7.28515625" style="2" customWidth="1"/>
    <col min="7663" max="7663" width="6.7109375" style="2" customWidth="1"/>
    <col min="7664" max="7664" width="11.140625" style="2" customWidth="1"/>
    <col min="7665" max="7665" width="9.5703125" style="2" customWidth="1"/>
    <col min="7666" max="7667" width="11.140625" style="2" customWidth="1"/>
    <col min="7668" max="7668" width="8.85546875" style="2" customWidth="1"/>
    <col min="7669" max="7909" width="8.85546875" style="2"/>
    <col min="7910" max="7910" width="4" style="2" customWidth="1"/>
    <col min="7911" max="7911" width="31.42578125" style="2" customWidth="1"/>
    <col min="7912" max="7912" width="5.7109375" style="2" customWidth="1"/>
    <col min="7913" max="7913" width="8.42578125" style="2" customWidth="1"/>
    <col min="7914" max="7914" width="6.140625" style="2" customWidth="1"/>
    <col min="7915" max="7915" width="6.5703125" style="2" customWidth="1"/>
    <col min="7916" max="7916" width="7.28515625" style="2" customWidth="1"/>
    <col min="7917" max="7917" width="8.28515625" style="2" customWidth="1"/>
    <col min="7918" max="7918" width="7.28515625" style="2" customWidth="1"/>
    <col min="7919" max="7919" width="6.7109375" style="2" customWidth="1"/>
    <col min="7920" max="7920" width="11.140625" style="2" customWidth="1"/>
    <col min="7921" max="7921" width="9.5703125" style="2" customWidth="1"/>
    <col min="7922" max="7923" width="11.140625" style="2" customWidth="1"/>
    <col min="7924" max="7924" width="8.85546875" style="2" customWidth="1"/>
    <col min="7925" max="8165" width="8.85546875" style="2"/>
    <col min="8166" max="8166" width="4" style="2" customWidth="1"/>
    <col min="8167" max="8167" width="31.42578125" style="2" customWidth="1"/>
    <col min="8168" max="8168" width="5.7109375" style="2" customWidth="1"/>
    <col min="8169" max="8169" width="8.42578125" style="2" customWidth="1"/>
    <col min="8170" max="8170" width="6.140625" style="2" customWidth="1"/>
    <col min="8171" max="8171" width="6.5703125" style="2" customWidth="1"/>
    <col min="8172" max="8172" width="7.28515625" style="2" customWidth="1"/>
    <col min="8173" max="8173" width="8.28515625" style="2" customWidth="1"/>
    <col min="8174" max="8174" width="7.28515625" style="2" customWidth="1"/>
    <col min="8175" max="8175" width="6.7109375" style="2" customWidth="1"/>
    <col min="8176" max="8176" width="11.140625" style="2" customWidth="1"/>
    <col min="8177" max="8177" width="9.5703125" style="2" customWidth="1"/>
    <col min="8178" max="8179" width="11.140625" style="2" customWidth="1"/>
    <col min="8180" max="8180" width="8.85546875" style="2" customWidth="1"/>
    <col min="8181" max="8421" width="8.85546875" style="2"/>
    <col min="8422" max="8422" width="4" style="2" customWidth="1"/>
    <col min="8423" max="8423" width="31.42578125" style="2" customWidth="1"/>
    <col min="8424" max="8424" width="5.7109375" style="2" customWidth="1"/>
    <col min="8425" max="8425" width="8.42578125" style="2" customWidth="1"/>
    <col min="8426" max="8426" width="6.140625" style="2" customWidth="1"/>
    <col min="8427" max="8427" width="6.5703125" style="2" customWidth="1"/>
    <col min="8428" max="8428" width="7.28515625" style="2" customWidth="1"/>
    <col min="8429" max="8429" width="8.28515625" style="2" customWidth="1"/>
    <col min="8430" max="8430" width="7.28515625" style="2" customWidth="1"/>
    <col min="8431" max="8431" width="6.7109375" style="2" customWidth="1"/>
    <col min="8432" max="8432" width="11.140625" style="2" customWidth="1"/>
    <col min="8433" max="8433" width="9.5703125" style="2" customWidth="1"/>
    <col min="8434" max="8435" width="11.140625" style="2" customWidth="1"/>
    <col min="8436" max="8436" width="8.85546875" style="2" customWidth="1"/>
    <col min="8437" max="8677" width="8.85546875" style="2"/>
    <col min="8678" max="8678" width="4" style="2" customWidth="1"/>
    <col min="8679" max="8679" width="31.42578125" style="2" customWidth="1"/>
    <col min="8680" max="8680" width="5.7109375" style="2" customWidth="1"/>
    <col min="8681" max="8681" width="8.42578125" style="2" customWidth="1"/>
    <col min="8682" max="8682" width="6.140625" style="2" customWidth="1"/>
    <col min="8683" max="8683" width="6.5703125" style="2" customWidth="1"/>
    <col min="8684" max="8684" width="7.28515625" style="2" customWidth="1"/>
    <col min="8685" max="8685" width="8.28515625" style="2" customWidth="1"/>
    <col min="8686" max="8686" width="7.28515625" style="2" customWidth="1"/>
    <col min="8687" max="8687" width="6.7109375" style="2" customWidth="1"/>
    <col min="8688" max="8688" width="11.140625" style="2" customWidth="1"/>
    <col min="8689" max="8689" width="9.5703125" style="2" customWidth="1"/>
    <col min="8690" max="8691" width="11.140625" style="2" customWidth="1"/>
    <col min="8692" max="8692" width="8.85546875" style="2" customWidth="1"/>
    <col min="8693" max="8933" width="8.85546875" style="2"/>
    <col min="8934" max="8934" width="4" style="2" customWidth="1"/>
    <col min="8935" max="8935" width="31.42578125" style="2" customWidth="1"/>
    <col min="8936" max="8936" width="5.7109375" style="2" customWidth="1"/>
    <col min="8937" max="8937" width="8.42578125" style="2" customWidth="1"/>
    <col min="8938" max="8938" width="6.140625" style="2" customWidth="1"/>
    <col min="8939" max="8939" width="6.5703125" style="2" customWidth="1"/>
    <col min="8940" max="8940" width="7.28515625" style="2" customWidth="1"/>
    <col min="8941" max="8941" width="8.28515625" style="2" customWidth="1"/>
    <col min="8942" max="8942" width="7.28515625" style="2" customWidth="1"/>
    <col min="8943" max="8943" width="6.7109375" style="2" customWidth="1"/>
    <col min="8944" max="8944" width="11.140625" style="2" customWidth="1"/>
    <col min="8945" max="8945" width="9.5703125" style="2" customWidth="1"/>
    <col min="8946" max="8947" width="11.140625" style="2" customWidth="1"/>
    <col min="8948" max="8948" width="8.85546875" style="2" customWidth="1"/>
    <col min="8949" max="9189" width="8.85546875" style="2"/>
    <col min="9190" max="9190" width="4" style="2" customWidth="1"/>
    <col min="9191" max="9191" width="31.42578125" style="2" customWidth="1"/>
    <col min="9192" max="9192" width="5.7109375" style="2" customWidth="1"/>
    <col min="9193" max="9193" width="8.42578125" style="2" customWidth="1"/>
    <col min="9194" max="9194" width="6.140625" style="2" customWidth="1"/>
    <col min="9195" max="9195" width="6.5703125" style="2" customWidth="1"/>
    <col min="9196" max="9196" width="7.28515625" style="2" customWidth="1"/>
    <col min="9197" max="9197" width="8.28515625" style="2" customWidth="1"/>
    <col min="9198" max="9198" width="7.28515625" style="2" customWidth="1"/>
    <col min="9199" max="9199" width="6.7109375" style="2" customWidth="1"/>
    <col min="9200" max="9200" width="11.140625" style="2" customWidth="1"/>
    <col min="9201" max="9201" width="9.5703125" style="2" customWidth="1"/>
    <col min="9202" max="9203" width="11.140625" style="2" customWidth="1"/>
    <col min="9204" max="9204" width="8.85546875" style="2" customWidth="1"/>
    <col min="9205" max="9445" width="8.85546875" style="2"/>
    <col min="9446" max="9446" width="4" style="2" customWidth="1"/>
    <col min="9447" max="9447" width="31.42578125" style="2" customWidth="1"/>
    <col min="9448" max="9448" width="5.7109375" style="2" customWidth="1"/>
    <col min="9449" max="9449" width="8.42578125" style="2" customWidth="1"/>
    <col min="9450" max="9450" width="6.140625" style="2" customWidth="1"/>
    <col min="9451" max="9451" width="6.5703125" style="2" customWidth="1"/>
    <col min="9452" max="9452" width="7.28515625" style="2" customWidth="1"/>
    <col min="9453" max="9453" width="8.28515625" style="2" customWidth="1"/>
    <col min="9454" max="9454" width="7.28515625" style="2" customWidth="1"/>
    <col min="9455" max="9455" width="6.7109375" style="2" customWidth="1"/>
    <col min="9456" max="9456" width="11.140625" style="2" customWidth="1"/>
    <col min="9457" max="9457" width="9.5703125" style="2" customWidth="1"/>
    <col min="9458" max="9459" width="11.140625" style="2" customWidth="1"/>
    <col min="9460" max="9460" width="8.85546875" style="2" customWidth="1"/>
    <col min="9461" max="9701" width="8.85546875" style="2"/>
    <col min="9702" max="9702" width="4" style="2" customWidth="1"/>
    <col min="9703" max="9703" width="31.42578125" style="2" customWidth="1"/>
    <col min="9704" max="9704" width="5.7109375" style="2" customWidth="1"/>
    <col min="9705" max="9705" width="8.42578125" style="2" customWidth="1"/>
    <col min="9706" max="9706" width="6.140625" style="2" customWidth="1"/>
    <col min="9707" max="9707" width="6.5703125" style="2" customWidth="1"/>
    <col min="9708" max="9708" width="7.28515625" style="2" customWidth="1"/>
    <col min="9709" max="9709" width="8.28515625" style="2" customWidth="1"/>
    <col min="9710" max="9710" width="7.28515625" style="2" customWidth="1"/>
    <col min="9711" max="9711" width="6.7109375" style="2" customWidth="1"/>
    <col min="9712" max="9712" width="11.140625" style="2" customWidth="1"/>
    <col min="9713" max="9713" width="9.5703125" style="2" customWidth="1"/>
    <col min="9714" max="9715" width="11.140625" style="2" customWidth="1"/>
    <col min="9716" max="9716" width="8.85546875" style="2" customWidth="1"/>
    <col min="9717" max="9957" width="8.85546875" style="2"/>
    <col min="9958" max="9958" width="4" style="2" customWidth="1"/>
    <col min="9959" max="9959" width="31.42578125" style="2" customWidth="1"/>
    <col min="9960" max="9960" width="5.7109375" style="2" customWidth="1"/>
    <col min="9961" max="9961" width="8.42578125" style="2" customWidth="1"/>
    <col min="9962" max="9962" width="6.140625" style="2" customWidth="1"/>
    <col min="9963" max="9963" width="6.5703125" style="2" customWidth="1"/>
    <col min="9964" max="9964" width="7.28515625" style="2" customWidth="1"/>
    <col min="9965" max="9965" width="8.28515625" style="2" customWidth="1"/>
    <col min="9966" max="9966" width="7.28515625" style="2" customWidth="1"/>
    <col min="9967" max="9967" width="6.7109375" style="2" customWidth="1"/>
    <col min="9968" max="9968" width="11.140625" style="2" customWidth="1"/>
    <col min="9969" max="9969" width="9.5703125" style="2" customWidth="1"/>
    <col min="9970" max="9971" width="11.140625" style="2" customWidth="1"/>
    <col min="9972" max="9972" width="8.85546875" style="2" customWidth="1"/>
    <col min="9973" max="10213" width="8.85546875" style="2"/>
    <col min="10214" max="10214" width="4" style="2" customWidth="1"/>
    <col min="10215" max="10215" width="31.42578125" style="2" customWidth="1"/>
    <col min="10216" max="10216" width="5.7109375" style="2" customWidth="1"/>
    <col min="10217" max="10217" width="8.42578125" style="2" customWidth="1"/>
    <col min="10218" max="10218" width="6.140625" style="2" customWidth="1"/>
    <col min="10219" max="10219" width="6.5703125" style="2" customWidth="1"/>
    <col min="10220" max="10220" width="7.28515625" style="2" customWidth="1"/>
    <col min="10221" max="10221" width="8.28515625" style="2" customWidth="1"/>
    <col min="10222" max="10222" width="7.28515625" style="2" customWidth="1"/>
    <col min="10223" max="10223" width="6.7109375" style="2" customWidth="1"/>
    <col min="10224" max="10224" width="11.140625" style="2" customWidth="1"/>
    <col min="10225" max="10225" width="9.5703125" style="2" customWidth="1"/>
    <col min="10226" max="10227" width="11.140625" style="2" customWidth="1"/>
    <col min="10228" max="10228" width="8.85546875" style="2" customWidth="1"/>
    <col min="10229" max="10469" width="8.85546875" style="2"/>
    <col min="10470" max="10470" width="4" style="2" customWidth="1"/>
    <col min="10471" max="10471" width="31.42578125" style="2" customWidth="1"/>
    <col min="10472" max="10472" width="5.7109375" style="2" customWidth="1"/>
    <col min="10473" max="10473" width="8.42578125" style="2" customWidth="1"/>
    <col min="10474" max="10474" width="6.140625" style="2" customWidth="1"/>
    <col min="10475" max="10475" width="6.5703125" style="2" customWidth="1"/>
    <col min="10476" max="10476" width="7.28515625" style="2" customWidth="1"/>
    <col min="10477" max="10477" width="8.28515625" style="2" customWidth="1"/>
    <col min="10478" max="10478" width="7.28515625" style="2" customWidth="1"/>
    <col min="10479" max="10479" width="6.7109375" style="2" customWidth="1"/>
    <col min="10480" max="10480" width="11.140625" style="2" customWidth="1"/>
    <col min="10481" max="10481" width="9.5703125" style="2" customWidth="1"/>
    <col min="10482" max="10483" width="11.140625" style="2" customWidth="1"/>
    <col min="10484" max="10484" width="8.85546875" style="2" customWidth="1"/>
    <col min="10485" max="10725" width="8.85546875" style="2"/>
    <col min="10726" max="10726" width="4" style="2" customWidth="1"/>
    <col min="10727" max="10727" width="31.42578125" style="2" customWidth="1"/>
    <col min="10728" max="10728" width="5.7109375" style="2" customWidth="1"/>
    <col min="10729" max="10729" width="8.42578125" style="2" customWidth="1"/>
    <col min="10730" max="10730" width="6.140625" style="2" customWidth="1"/>
    <col min="10731" max="10731" width="6.5703125" style="2" customWidth="1"/>
    <col min="10732" max="10732" width="7.28515625" style="2" customWidth="1"/>
    <col min="10733" max="10733" width="8.28515625" style="2" customWidth="1"/>
    <col min="10734" max="10734" width="7.28515625" style="2" customWidth="1"/>
    <col min="10735" max="10735" width="6.7109375" style="2" customWidth="1"/>
    <col min="10736" max="10736" width="11.140625" style="2" customWidth="1"/>
    <col min="10737" max="10737" width="9.5703125" style="2" customWidth="1"/>
    <col min="10738" max="10739" width="11.140625" style="2" customWidth="1"/>
    <col min="10740" max="10740" width="8.85546875" style="2" customWidth="1"/>
    <col min="10741" max="10981" width="8.85546875" style="2"/>
    <col min="10982" max="10982" width="4" style="2" customWidth="1"/>
    <col min="10983" max="10983" width="31.42578125" style="2" customWidth="1"/>
    <col min="10984" max="10984" width="5.7109375" style="2" customWidth="1"/>
    <col min="10985" max="10985" width="8.42578125" style="2" customWidth="1"/>
    <col min="10986" max="10986" width="6.140625" style="2" customWidth="1"/>
    <col min="10987" max="10987" width="6.5703125" style="2" customWidth="1"/>
    <col min="10988" max="10988" width="7.28515625" style="2" customWidth="1"/>
    <col min="10989" max="10989" width="8.28515625" style="2" customWidth="1"/>
    <col min="10990" max="10990" width="7.28515625" style="2" customWidth="1"/>
    <col min="10991" max="10991" width="6.7109375" style="2" customWidth="1"/>
    <col min="10992" max="10992" width="11.140625" style="2" customWidth="1"/>
    <col min="10993" max="10993" width="9.5703125" style="2" customWidth="1"/>
    <col min="10994" max="10995" width="11.140625" style="2" customWidth="1"/>
    <col min="10996" max="10996" width="8.85546875" style="2" customWidth="1"/>
    <col min="10997" max="11237" width="8.85546875" style="2"/>
    <col min="11238" max="11238" width="4" style="2" customWidth="1"/>
    <col min="11239" max="11239" width="31.42578125" style="2" customWidth="1"/>
    <col min="11240" max="11240" width="5.7109375" style="2" customWidth="1"/>
    <col min="11241" max="11241" width="8.42578125" style="2" customWidth="1"/>
    <col min="11242" max="11242" width="6.140625" style="2" customWidth="1"/>
    <col min="11243" max="11243" width="6.5703125" style="2" customWidth="1"/>
    <col min="11244" max="11244" width="7.28515625" style="2" customWidth="1"/>
    <col min="11245" max="11245" width="8.28515625" style="2" customWidth="1"/>
    <col min="11246" max="11246" width="7.28515625" style="2" customWidth="1"/>
    <col min="11247" max="11247" width="6.7109375" style="2" customWidth="1"/>
    <col min="11248" max="11248" width="11.140625" style="2" customWidth="1"/>
    <col min="11249" max="11249" width="9.5703125" style="2" customWidth="1"/>
    <col min="11250" max="11251" width="11.140625" style="2" customWidth="1"/>
    <col min="11252" max="11252" width="8.85546875" style="2" customWidth="1"/>
    <col min="11253" max="11493" width="8.85546875" style="2"/>
    <col min="11494" max="11494" width="4" style="2" customWidth="1"/>
    <col min="11495" max="11495" width="31.42578125" style="2" customWidth="1"/>
    <col min="11496" max="11496" width="5.7109375" style="2" customWidth="1"/>
    <col min="11497" max="11497" width="8.42578125" style="2" customWidth="1"/>
    <col min="11498" max="11498" width="6.140625" style="2" customWidth="1"/>
    <col min="11499" max="11499" width="6.5703125" style="2" customWidth="1"/>
    <col min="11500" max="11500" width="7.28515625" style="2" customWidth="1"/>
    <col min="11501" max="11501" width="8.28515625" style="2" customWidth="1"/>
    <col min="11502" max="11502" width="7.28515625" style="2" customWidth="1"/>
    <col min="11503" max="11503" width="6.7109375" style="2" customWidth="1"/>
    <col min="11504" max="11504" width="11.140625" style="2" customWidth="1"/>
    <col min="11505" max="11505" width="9.5703125" style="2" customWidth="1"/>
    <col min="11506" max="11507" width="11.140625" style="2" customWidth="1"/>
    <col min="11508" max="11508" width="8.85546875" style="2" customWidth="1"/>
    <col min="11509" max="11749" width="8.85546875" style="2"/>
    <col min="11750" max="11750" width="4" style="2" customWidth="1"/>
    <col min="11751" max="11751" width="31.42578125" style="2" customWidth="1"/>
    <col min="11752" max="11752" width="5.7109375" style="2" customWidth="1"/>
    <col min="11753" max="11753" width="8.42578125" style="2" customWidth="1"/>
    <col min="11754" max="11754" width="6.140625" style="2" customWidth="1"/>
    <col min="11755" max="11755" width="6.5703125" style="2" customWidth="1"/>
    <col min="11756" max="11756" width="7.28515625" style="2" customWidth="1"/>
    <col min="11757" max="11757" width="8.28515625" style="2" customWidth="1"/>
    <col min="11758" max="11758" width="7.28515625" style="2" customWidth="1"/>
    <col min="11759" max="11759" width="6.7109375" style="2" customWidth="1"/>
    <col min="11760" max="11760" width="11.140625" style="2" customWidth="1"/>
    <col min="11761" max="11761" width="9.5703125" style="2" customWidth="1"/>
    <col min="11762" max="11763" width="11.140625" style="2" customWidth="1"/>
    <col min="11764" max="11764" width="8.85546875" style="2" customWidth="1"/>
    <col min="11765" max="12005" width="8.85546875" style="2"/>
    <col min="12006" max="12006" width="4" style="2" customWidth="1"/>
    <col min="12007" max="12007" width="31.42578125" style="2" customWidth="1"/>
    <col min="12008" max="12008" width="5.7109375" style="2" customWidth="1"/>
    <col min="12009" max="12009" width="8.42578125" style="2" customWidth="1"/>
    <col min="12010" max="12010" width="6.140625" style="2" customWidth="1"/>
    <col min="12011" max="12011" width="6.5703125" style="2" customWidth="1"/>
    <col min="12012" max="12012" width="7.28515625" style="2" customWidth="1"/>
    <col min="12013" max="12013" width="8.28515625" style="2" customWidth="1"/>
    <col min="12014" max="12014" width="7.28515625" style="2" customWidth="1"/>
    <col min="12015" max="12015" width="6.7109375" style="2" customWidth="1"/>
    <col min="12016" max="12016" width="11.140625" style="2" customWidth="1"/>
    <col min="12017" max="12017" width="9.5703125" style="2" customWidth="1"/>
    <col min="12018" max="12019" width="11.140625" style="2" customWidth="1"/>
    <col min="12020" max="12020" width="8.85546875" style="2" customWidth="1"/>
    <col min="12021" max="12261" width="8.85546875" style="2"/>
    <col min="12262" max="12262" width="4" style="2" customWidth="1"/>
    <col min="12263" max="12263" width="31.42578125" style="2" customWidth="1"/>
    <col min="12264" max="12264" width="5.7109375" style="2" customWidth="1"/>
    <col min="12265" max="12265" width="8.42578125" style="2" customWidth="1"/>
    <col min="12266" max="12266" width="6.140625" style="2" customWidth="1"/>
    <col min="12267" max="12267" width="6.5703125" style="2" customWidth="1"/>
    <col min="12268" max="12268" width="7.28515625" style="2" customWidth="1"/>
    <col min="12269" max="12269" width="8.28515625" style="2" customWidth="1"/>
    <col min="12270" max="12270" width="7.28515625" style="2" customWidth="1"/>
    <col min="12271" max="12271" width="6.7109375" style="2" customWidth="1"/>
    <col min="12272" max="12272" width="11.140625" style="2" customWidth="1"/>
    <col min="12273" max="12273" width="9.5703125" style="2" customWidth="1"/>
    <col min="12274" max="12275" width="11.140625" style="2" customWidth="1"/>
    <col min="12276" max="12276" width="8.85546875" style="2" customWidth="1"/>
    <col min="12277" max="12517" width="8.85546875" style="2"/>
    <col min="12518" max="12518" width="4" style="2" customWidth="1"/>
    <col min="12519" max="12519" width="31.42578125" style="2" customWidth="1"/>
    <col min="12520" max="12520" width="5.7109375" style="2" customWidth="1"/>
    <col min="12521" max="12521" width="8.42578125" style="2" customWidth="1"/>
    <col min="12522" max="12522" width="6.140625" style="2" customWidth="1"/>
    <col min="12523" max="12523" width="6.5703125" style="2" customWidth="1"/>
    <col min="12524" max="12524" width="7.28515625" style="2" customWidth="1"/>
    <col min="12525" max="12525" width="8.28515625" style="2" customWidth="1"/>
    <col min="12526" max="12526" width="7.28515625" style="2" customWidth="1"/>
    <col min="12527" max="12527" width="6.7109375" style="2" customWidth="1"/>
    <col min="12528" max="12528" width="11.140625" style="2" customWidth="1"/>
    <col min="12529" max="12529" width="9.5703125" style="2" customWidth="1"/>
    <col min="12530" max="12531" width="11.140625" style="2" customWidth="1"/>
    <col min="12532" max="12532" width="8.85546875" style="2" customWidth="1"/>
    <col min="12533" max="12773" width="8.85546875" style="2"/>
    <col min="12774" max="12774" width="4" style="2" customWidth="1"/>
    <col min="12775" max="12775" width="31.42578125" style="2" customWidth="1"/>
    <col min="12776" max="12776" width="5.7109375" style="2" customWidth="1"/>
    <col min="12777" max="12777" width="8.42578125" style="2" customWidth="1"/>
    <col min="12778" max="12778" width="6.140625" style="2" customWidth="1"/>
    <col min="12779" max="12779" width="6.5703125" style="2" customWidth="1"/>
    <col min="12780" max="12780" width="7.28515625" style="2" customWidth="1"/>
    <col min="12781" max="12781" width="8.28515625" style="2" customWidth="1"/>
    <col min="12782" max="12782" width="7.28515625" style="2" customWidth="1"/>
    <col min="12783" max="12783" width="6.7109375" style="2" customWidth="1"/>
    <col min="12784" max="12784" width="11.140625" style="2" customWidth="1"/>
    <col min="12785" max="12785" width="9.5703125" style="2" customWidth="1"/>
    <col min="12786" max="12787" width="11.140625" style="2" customWidth="1"/>
    <col min="12788" max="12788" width="8.85546875" style="2" customWidth="1"/>
    <col min="12789" max="13029" width="8.85546875" style="2"/>
    <col min="13030" max="13030" width="4" style="2" customWidth="1"/>
    <col min="13031" max="13031" width="31.42578125" style="2" customWidth="1"/>
    <col min="13032" max="13032" width="5.7109375" style="2" customWidth="1"/>
    <col min="13033" max="13033" width="8.42578125" style="2" customWidth="1"/>
    <col min="13034" max="13034" width="6.140625" style="2" customWidth="1"/>
    <col min="13035" max="13035" width="6.5703125" style="2" customWidth="1"/>
    <col min="13036" max="13036" width="7.28515625" style="2" customWidth="1"/>
    <col min="13037" max="13037" width="8.28515625" style="2" customWidth="1"/>
    <col min="13038" max="13038" width="7.28515625" style="2" customWidth="1"/>
    <col min="13039" max="13039" width="6.7109375" style="2" customWidth="1"/>
    <col min="13040" max="13040" width="11.140625" style="2" customWidth="1"/>
    <col min="13041" max="13041" width="9.5703125" style="2" customWidth="1"/>
    <col min="13042" max="13043" width="11.140625" style="2" customWidth="1"/>
    <col min="13044" max="13044" width="8.85546875" style="2" customWidth="1"/>
    <col min="13045" max="13285" width="8.85546875" style="2"/>
    <col min="13286" max="13286" width="4" style="2" customWidth="1"/>
    <col min="13287" max="13287" width="31.42578125" style="2" customWidth="1"/>
    <col min="13288" max="13288" width="5.7109375" style="2" customWidth="1"/>
    <col min="13289" max="13289" width="8.42578125" style="2" customWidth="1"/>
    <col min="13290" max="13290" width="6.140625" style="2" customWidth="1"/>
    <col min="13291" max="13291" width="6.5703125" style="2" customWidth="1"/>
    <col min="13292" max="13292" width="7.28515625" style="2" customWidth="1"/>
    <col min="13293" max="13293" width="8.28515625" style="2" customWidth="1"/>
    <col min="13294" max="13294" width="7.28515625" style="2" customWidth="1"/>
    <col min="13295" max="13295" width="6.7109375" style="2" customWidth="1"/>
    <col min="13296" max="13296" width="11.140625" style="2" customWidth="1"/>
    <col min="13297" max="13297" width="9.5703125" style="2" customWidth="1"/>
    <col min="13298" max="13299" width="11.140625" style="2" customWidth="1"/>
    <col min="13300" max="13300" width="8.85546875" style="2" customWidth="1"/>
    <col min="13301" max="13541" width="8.85546875" style="2"/>
    <col min="13542" max="13542" width="4" style="2" customWidth="1"/>
    <col min="13543" max="13543" width="31.42578125" style="2" customWidth="1"/>
    <col min="13544" max="13544" width="5.7109375" style="2" customWidth="1"/>
    <col min="13545" max="13545" width="8.42578125" style="2" customWidth="1"/>
    <col min="13546" max="13546" width="6.140625" style="2" customWidth="1"/>
    <col min="13547" max="13547" width="6.5703125" style="2" customWidth="1"/>
    <col min="13548" max="13548" width="7.28515625" style="2" customWidth="1"/>
    <col min="13549" max="13549" width="8.28515625" style="2" customWidth="1"/>
    <col min="13550" max="13550" width="7.28515625" style="2" customWidth="1"/>
    <col min="13551" max="13551" width="6.7109375" style="2" customWidth="1"/>
    <col min="13552" max="13552" width="11.140625" style="2" customWidth="1"/>
    <col min="13553" max="13553" width="9.5703125" style="2" customWidth="1"/>
    <col min="13554" max="13555" width="11.140625" style="2" customWidth="1"/>
    <col min="13556" max="13556" width="8.85546875" style="2" customWidth="1"/>
    <col min="13557" max="13797" width="8.85546875" style="2"/>
    <col min="13798" max="13798" width="4" style="2" customWidth="1"/>
    <col min="13799" max="13799" width="31.42578125" style="2" customWidth="1"/>
    <col min="13800" max="13800" width="5.7109375" style="2" customWidth="1"/>
    <col min="13801" max="13801" width="8.42578125" style="2" customWidth="1"/>
    <col min="13802" max="13802" width="6.140625" style="2" customWidth="1"/>
    <col min="13803" max="13803" width="6.5703125" style="2" customWidth="1"/>
    <col min="13804" max="13804" width="7.28515625" style="2" customWidth="1"/>
    <col min="13805" max="13805" width="8.28515625" style="2" customWidth="1"/>
    <col min="13806" max="13806" width="7.28515625" style="2" customWidth="1"/>
    <col min="13807" max="13807" width="6.7109375" style="2" customWidth="1"/>
    <col min="13808" max="13808" width="11.140625" style="2" customWidth="1"/>
    <col min="13809" max="13809" width="9.5703125" style="2" customWidth="1"/>
    <col min="13810" max="13811" width="11.140625" style="2" customWidth="1"/>
    <col min="13812" max="13812" width="8.85546875" style="2" customWidth="1"/>
    <col min="13813" max="14053" width="8.85546875" style="2"/>
    <col min="14054" max="14054" width="4" style="2" customWidth="1"/>
    <col min="14055" max="14055" width="31.42578125" style="2" customWidth="1"/>
    <col min="14056" max="14056" width="5.7109375" style="2" customWidth="1"/>
    <col min="14057" max="14057" width="8.42578125" style="2" customWidth="1"/>
    <col min="14058" max="14058" width="6.140625" style="2" customWidth="1"/>
    <col min="14059" max="14059" width="6.5703125" style="2" customWidth="1"/>
    <col min="14060" max="14060" width="7.28515625" style="2" customWidth="1"/>
    <col min="14061" max="14061" width="8.28515625" style="2" customWidth="1"/>
    <col min="14062" max="14062" width="7.28515625" style="2" customWidth="1"/>
    <col min="14063" max="14063" width="6.7109375" style="2" customWidth="1"/>
    <col min="14064" max="14064" width="11.140625" style="2" customWidth="1"/>
    <col min="14065" max="14065" width="9.5703125" style="2" customWidth="1"/>
    <col min="14066" max="14067" width="11.140625" style="2" customWidth="1"/>
    <col min="14068" max="14068" width="8.85546875" style="2" customWidth="1"/>
    <col min="14069" max="14309" width="8.85546875" style="2"/>
    <col min="14310" max="14310" width="4" style="2" customWidth="1"/>
    <col min="14311" max="14311" width="31.42578125" style="2" customWidth="1"/>
    <col min="14312" max="14312" width="5.7109375" style="2" customWidth="1"/>
    <col min="14313" max="14313" width="8.42578125" style="2" customWidth="1"/>
    <col min="14314" max="14314" width="6.140625" style="2" customWidth="1"/>
    <col min="14315" max="14315" width="6.5703125" style="2" customWidth="1"/>
    <col min="14316" max="14316" width="7.28515625" style="2" customWidth="1"/>
    <col min="14317" max="14317" width="8.28515625" style="2" customWidth="1"/>
    <col min="14318" max="14318" width="7.28515625" style="2" customWidth="1"/>
    <col min="14319" max="14319" width="6.7109375" style="2" customWidth="1"/>
    <col min="14320" max="14320" width="11.140625" style="2" customWidth="1"/>
    <col min="14321" max="14321" width="9.5703125" style="2" customWidth="1"/>
    <col min="14322" max="14323" width="11.140625" style="2" customWidth="1"/>
    <col min="14324" max="14324" width="8.85546875" style="2" customWidth="1"/>
    <col min="14325" max="14565" width="8.85546875" style="2"/>
    <col min="14566" max="14566" width="4" style="2" customWidth="1"/>
    <col min="14567" max="14567" width="31.42578125" style="2" customWidth="1"/>
    <col min="14568" max="14568" width="5.7109375" style="2" customWidth="1"/>
    <col min="14569" max="14569" width="8.42578125" style="2" customWidth="1"/>
    <col min="14570" max="14570" width="6.140625" style="2" customWidth="1"/>
    <col min="14571" max="14571" width="6.5703125" style="2" customWidth="1"/>
    <col min="14572" max="14572" width="7.28515625" style="2" customWidth="1"/>
    <col min="14573" max="14573" width="8.28515625" style="2" customWidth="1"/>
    <col min="14574" max="14574" width="7.28515625" style="2" customWidth="1"/>
    <col min="14575" max="14575" width="6.7109375" style="2" customWidth="1"/>
    <col min="14576" max="14576" width="11.140625" style="2" customWidth="1"/>
    <col min="14577" max="14577" width="9.5703125" style="2" customWidth="1"/>
    <col min="14578" max="14579" width="11.140625" style="2" customWidth="1"/>
    <col min="14580" max="14580" width="8.85546875" style="2" customWidth="1"/>
    <col min="14581" max="14821" width="8.85546875" style="2"/>
    <col min="14822" max="14822" width="4" style="2" customWidth="1"/>
    <col min="14823" max="14823" width="31.42578125" style="2" customWidth="1"/>
    <col min="14824" max="14824" width="5.7109375" style="2" customWidth="1"/>
    <col min="14825" max="14825" width="8.42578125" style="2" customWidth="1"/>
    <col min="14826" max="14826" width="6.140625" style="2" customWidth="1"/>
    <col min="14827" max="14827" width="6.5703125" style="2" customWidth="1"/>
    <col min="14828" max="14828" width="7.28515625" style="2" customWidth="1"/>
    <col min="14829" max="14829" width="8.28515625" style="2" customWidth="1"/>
    <col min="14830" max="14830" width="7.28515625" style="2" customWidth="1"/>
    <col min="14831" max="14831" width="6.7109375" style="2" customWidth="1"/>
    <col min="14832" max="14832" width="11.140625" style="2" customWidth="1"/>
    <col min="14833" max="14833" width="9.5703125" style="2" customWidth="1"/>
    <col min="14834" max="14835" width="11.140625" style="2" customWidth="1"/>
    <col min="14836" max="14836" width="8.85546875" style="2" customWidth="1"/>
    <col min="14837" max="15077" width="8.85546875" style="2"/>
    <col min="15078" max="15078" width="4" style="2" customWidth="1"/>
    <col min="15079" max="15079" width="31.42578125" style="2" customWidth="1"/>
    <col min="15080" max="15080" width="5.7109375" style="2" customWidth="1"/>
    <col min="15081" max="15081" width="8.42578125" style="2" customWidth="1"/>
    <col min="15082" max="15082" width="6.140625" style="2" customWidth="1"/>
    <col min="15083" max="15083" width="6.5703125" style="2" customWidth="1"/>
    <col min="15084" max="15084" width="7.28515625" style="2" customWidth="1"/>
    <col min="15085" max="15085" width="8.28515625" style="2" customWidth="1"/>
    <col min="15086" max="15086" width="7.28515625" style="2" customWidth="1"/>
    <col min="15087" max="15087" width="6.7109375" style="2" customWidth="1"/>
    <col min="15088" max="15088" width="11.140625" style="2" customWidth="1"/>
    <col min="15089" max="15089" width="9.5703125" style="2" customWidth="1"/>
    <col min="15090" max="15091" width="11.140625" style="2" customWidth="1"/>
    <col min="15092" max="15092" width="8.85546875" style="2" customWidth="1"/>
    <col min="15093" max="15333" width="8.85546875" style="2"/>
    <col min="15334" max="15334" width="4" style="2" customWidth="1"/>
    <col min="15335" max="15335" width="31.42578125" style="2" customWidth="1"/>
    <col min="15336" max="15336" width="5.7109375" style="2" customWidth="1"/>
    <col min="15337" max="15337" width="8.42578125" style="2" customWidth="1"/>
    <col min="15338" max="15338" width="6.140625" style="2" customWidth="1"/>
    <col min="15339" max="15339" width="6.5703125" style="2" customWidth="1"/>
    <col min="15340" max="15340" width="7.28515625" style="2" customWidth="1"/>
    <col min="15341" max="15341" width="8.28515625" style="2" customWidth="1"/>
    <col min="15342" max="15342" width="7.28515625" style="2" customWidth="1"/>
    <col min="15343" max="15343" width="6.7109375" style="2" customWidth="1"/>
    <col min="15344" max="15344" width="11.140625" style="2" customWidth="1"/>
    <col min="15345" max="15345" width="9.5703125" style="2" customWidth="1"/>
    <col min="15346" max="15347" width="11.140625" style="2" customWidth="1"/>
    <col min="15348" max="15348" width="8.85546875" style="2" customWidth="1"/>
    <col min="15349" max="15589" width="8.85546875" style="2"/>
    <col min="15590" max="15590" width="4" style="2" customWidth="1"/>
    <col min="15591" max="15591" width="31.42578125" style="2" customWidth="1"/>
    <col min="15592" max="15592" width="5.7109375" style="2" customWidth="1"/>
    <col min="15593" max="15593" width="8.42578125" style="2" customWidth="1"/>
    <col min="15594" max="15594" width="6.140625" style="2" customWidth="1"/>
    <col min="15595" max="15595" width="6.5703125" style="2" customWidth="1"/>
    <col min="15596" max="15596" width="7.28515625" style="2" customWidth="1"/>
    <col min="15597" max="15597" width="8.28515625" style="2" customWidth="1"/>
    <col min="15598" max="15598" width="7.28515625" style="2" customWidth="1"/>
    <col min="15599" max="15599" width="6.7109375" style="2" customWidth="1"/>
    <col min="15600" max="15600" width="11.140625" style="2" customWidth="1"/>
    <col min="15601" max="15601" width="9.5703125" style="2" customWidth="1"/>
    <col min="15602" max="15603" width="11.140625" style="2" customWidth="1"/>
    <col min="15604" max="15604" width="8.85546875" style="2" customWidth="1"/>
    <col min="15605" max="15845" width="8.85546875" style="2"/>
    <col min="15846" max="15846" width="4" style="2" customWidth="1"/>
    <col min="15847" max="15847" width="31.42578125" style="2" customWidth="1"/>
    <col min="15848" max="15848" width="5.7109375" style="2" customWidth="1"/>
    <col min="15849" max="15849" width="8.42578125" style="2" customWidth="1"/>
    <col min="15850" max="15850" width="6.140625" style="2" customWidth="1"/>
    <col min="15851" max="15851" width="6.5703125" style="2" customWidth="1"/>
    <col min="15852" max="15852" width="7.28515625" style="2" customWidth="1"/>
    <col min="15853" max="15853" width="8.28515625" style="2" customWidth="1"/>
    <col min="15854" max="15854" width="7.28515625" style="2" customWidth="1"/>
    <col min="15855" max="15855" width="6.7109375" style="2" customWidth="1"/>
    <col min="15856" max="15856" width="11.140625" style="2" customWidth="1"/>
    <col min="15857" max="15857" width="9.5703125" style="2" customWidth="1"/>
    <col min="15858" max="15859" width="11.140625" style="2" customWidth="1"/>
    <col min="15860" max="15860" width="8.85546875" style="2" customWidth="1"/>
    <col min="15861" max="16101" width="8.85546875" style="2"/>
    <col min="16102" max="16102" width="4" style="2" customWidth="1"/>
    <col min="16103" max="16103" width="31.42578125" style="2" customWidth="1"/>
    <col min="16104" max="16104" width="5.7109375" style="2" customWidth="1"/>
    <col min="16105" max="16105" width="8.42578125" style="2" customWidth="1"/>
    <col min="16106" max="16106" width="6.140625" style="2" customWidth="1"/>
    <col min="16107" max="16107" width="6.5703125" style="2" customWidth="1"/>
    <col min="16108" max="16108" width="7.28515625" style="2" customWidth="1"/>
    <col min="16109" max="16109" width="8.28515625" style="2" customWidth="1"/>
    <col min="16110" max="16110" width="7.28515625" style="2" customWidth="1"/>
    <col min="16111" max="16111" width="6.7109375" style="2" customWidth="1"/>
    <col min="16112" max="16112" width="11.140625" style="2" customWidth="1"/>
    <col min="16113" max="16113" width="9.5703125" style="2" customWidth="1"/>
    <col min="16114" max="16115" width="11.140625" style="2" customWidth="1"/>
    <col min="16116" max="16116" width="8.85546875" style="2" customWidth="1"/>
    <col min="16117" max="16384" width="8.85546875" style="2"/>
  </cols>
  <sheetData>
    <row r="1" spans="1:229">
      <c r="R1" s="64" t="s">
        <v>41</v>
      </c>
    </row>
    <row r="2" spans="1:229" ht="15.75">
      <c r="E2" s="146" t="s">
        <v>28</v>
      </c>
      <c r="F2" s="126" t="s">
        <v>510</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20.25" thickBot="1">
      <c r="A3" s="113" t="s">
        <v>511</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207" t="str">
        <f>KOPTĀME!A12</f>
        <v>Būves nosaukums: Darbnīca, Teātris</v>
      </c>
      <c r="B6" s="207"/>
      <c r="C6" s="207"/>
      <c r="D6" s="207"/>
      <c r="E6" s="207"/>
      <c r="F6" s="207"/>
      <c r="G6" s="207"/>
      <c r="H6" s="207"/>
      <c r="I6" s="207"/>
      <c r="J6" s="207"/>
      <c r="K6" s="207"/>
      <c r="L6" s="207"/>
      <c r="M6" s="207"/>
      <c r="N6" s="207"/>
      <c r="O6" s="207"/>
      <c r="P6" s="207"/>
      <c r="Q6" s="207"/>
      <c r="R6" s="20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5.75">
      <c r="A10" s="75" t="s">
        <v>372</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25" thickBot="1">
      <c r="A11" s="12"/>
      <c r="B11" s="12"/>
      <c r="C11" s="12"/>
      <c r="D11" s="12"/>
      <c r="E11" s="9"/>
      <c r="F11" s="10"/>
      <c r="G11" s="11"/>
      <c r="H11" s="12"/>
      <c r="I11" s="12"/>
      <c r="J11" s="12"/>
      <c r="K11" s="12"/>
      <c r="L11" s="12"/>
      <c r="M11" s="12"/>
      <c r="O11" s="13" t="s">
        <v>31</v>
      </c>
      <c r="P11" s="256">
        <f>R89</f>
        <v>0</v>
      </c>
      <c r="Q11" s="257"/>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58" t="str">
        <f>IF(KOPTĀME!B28=0,"",KOPTĀME!B28)</f>
        <v/>
      </c>
      <c r="Q12" s="258"/>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5">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59" t="s">
        <v>9</v>
      </c>
      <c r="B14" s="259" t="s">
        <v>12</v>
      </c>
      <c r="C14" s="268" t="s">
        <v>44</v>
      </c>
      <c r="D14" s="270"/>
      <c r="E14" s="271"/>
      <c r="F14" s="261" t="s">
        <v>13</v>
      </c>
      <c r="G14" s="263" t="s">
        <v>14</v>
      </c>
      <c r="H14" s="265" t="s">
        <v>15</v>
      </c>
      <c r="I14" s="266"/>
      <c r="J14" s="266"/>
      <c r="K14" s="266"/>
      <c r="L14" s="266"/>
      <c r="M14" s="266"/>
      <c r="N14" s="267" t="s">
        <v>16</v>
      </c>
      <c r="O14" s="267"/>
      <c r="P14" s="267"/>
      <c r="Q14" s="267"/>
      <c r="R14" s="26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60"/>
      <c r="B15" s="260"/>
      <c r="C15" s="272"/>
      <c r="D15" s="273"/>
      <c r="E15" s="274"/>
      <c r="F15" s="262"/>
      <c r="G15" s="264"/>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512</v>
      </c>
      <c r="D16" s="143"/>
      <c r="E16" s="144"/>
      <c r="F16" s="127"/>
      <c r="G16" s="127"/>
      <c r="H16" s="128"/>
      <c r="I16" s="128"/>
      <c r="J16" s="128"/>
      <c r="K16" s="128"/>
      <c r="L16" s="128"/>
      <c r="M16" s="128"/>
      <c r="N16" s="128"/>
      <c r="O16" s="128"/>
      <c r="P16" s="128"/>
      <c r="Q16" s="128"/>
      <c r="R16" s="128"/>
    </row>
    <row r="17" spans="1:18" ht="242.25">
      <c r="A17" s="120" t="s">
        <v>147</v>
      </c>
      <c r="B17" s="121"/>
      <c r="C17" s="137" t="s">
        <v>513</v>
      </c>
      <c r="D17" s="141" t="s">
        <v>514</v>
      </c>
      <c r="E17" s="142" t="s">
        <v>515</v>
      </c>
      <c r="F17" s="123" t="s">
        <v>68</v>
      </c>
      <c r="G17" s="123">
        <v>1</v>
      </c>
      <c r="H17" s="16"/>
      <c r="I17" s="16"/>
      <c r="J17" s="16">
        <f t="shared" ref="J17:J20" si="0">ROUND(H17*I17,2)</f>
        <v>0</v>
      </c>
      <c r="K17" s="16"/>
      <c r="L17" s="16"/>
      <c r="M17" s="17">
        <f t="shared" ref="M17:M20" si="1">J17+K17+L17</f>
        <v>0</v>
      </c>
      <c r="N17" s="17">
        <f t="shared" ref="N17:N20" si="2">ROUND(G17*H17,2)</f>
        <v>0</v>
      </c>
      <c r="O17" s="17">
        <f t="shared" ref="O17:O20" si="3">ROUND(G17*J17,2)</f>
        <v>0</v>
      </c>
      <c r="P17" s="17">
        <f t="shared" ref="P17:P20" si="4">ROUND(G17*K17,2)</f>
        <v>0</v>
      </c>
      <c r="Q17" s="17">
        <f t="shared" ref="Q17:Q20" si="5">ROUND(G17*L17,2)</f>
        <v>0</v>
      </c>
      <c r="R17" s="17">
        <f t="shared" ref="R17:R20" si="6">O17+P17+Q17</f>
        <v>0</v>
      </c>
    </row>
    <row r="18" spans="1:18" ht="51">
      <c r="A18" s="120" t="s">
        <v>148</v>
      </c>
      <c r="B18" s="121"/>
      <c r="C18" s="137" t="s">
        <v>516</v>
      </c>
      <c r="D18" s="141" t="s">
        <v>517</v>
      </c>
      <c r="E18" s="142" t="s">
        <v>518</v>
      </c>
      <c r="F18" s="123" t="s">
        <v>68</v>
      </c>
      <c r="G18" s="123">
        <v>1</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ht="25.5">
      <c r="A19" s="120" t="s">
        <v>149</v>
      </c>
      <c r="B19" s="121"/>
      <c r="C19" s="137" t="s">
        <v>519</v>
      </c>
      <c r="D19" s="141" t="s">
        <v>520</v>
      </c>
      <c r="E19" s="142"/>
      <c r="F19" s="123" t="s">
        <v>53</v>
      </c>
      <c r="G19" s="123">
        <v>1</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ht="25.5">
      <c r="A20" s="120" t="s">
        <v>150</v>
      </c>
      <c r="B20" s="121"/>
      <c r="C20" s="137" t="s">
        <v>521</v>
      </c>
      <c r="D20" s="141" t="s">
        <v>522</v>
      </c>
      <c r="E20" s="142" t="s">
        <v>523</v>
      </c>
      <c r="F20" s="123" t="s">
        <v>62</v>
      </c>
      <c r="G20" s="123">
        <v>1</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ht="25.5">
      <c r="A21" s="120" t="s">
        <v>151</v>
      </c>
      <c r="B21" s="121"/>
      <c r="C21" s="137" t="s">
        <v>524</v>
      </c>
      <c r="D21" s="141" t="s">
        <v>525</v>
      </c>
      <c r="E21" s="142" t="s">
        <v>526</v>
      </c>
      <c r="F21" s="123" t="s">
        <v>62</v>
      </c>
      <c r="G21" s="123">
        <v>1</v>
      </c>
      <c r="H21" s="16"/>
      <c r="I21" s="16"/>
      <c r="J21" s="16">
        <f>ROUND(H21*I21,2)</f>
        <v>0</v>
      </c>
      <c r="K21" s="16"/>
      <c r="L21" s="16"/>
      <c r="M21" s="17">
        <f>J21+K21+L21</f>
        <v>0</v>
      </c>
      <c r="N21" s="17">
        <f>ROUND(G21*H21,2)</f>
        <v>0</v>
      </c>
      <c r="O21" s="17">
        <f>ROUND(G21*J21,2)</f>
        <v>0</v>
      </c>
      <c r="P21" s="17">
        <f>ROUND(G21*K21,2)</f>
        <v>0</v>
      </c>
      <c r="Q21" s="17">
        <f>ROUND(G21*L21,2)</f>
        <v>0</v>
      </c>
      <c r="R21" s="17">
        <f>O21+P21+Q21</f>
        <v>0</v>
      </c>
    </row>
    <row r="22" spans="1:18" ht="25.5">
      <c r="A22" s="120" t="s">
        <v>152</v>
      </c>
      <c r="B22" s="121"/>
      <c r="C22" s="137" t="s">
        <v>527</v>
      </c>
      <c r="D22" s="141" t="s">
        <v>528</v>
      </c>
      <c r="E22" s="142" t="s">
        <v>529</v>
      </c>
      <c r="F22" s="123" t="s">
        <v>53</v>
      </c>
      <c r="G22" s="123">
        <v>2</v>
      </c>
      <c r="H22" s="16"/>
      <c r="I22" s="16"/>
      <c r="J22" s="16">
        <f t="shared" ref="J22:J25" si="7">ROUND(H22*I22,2)</f>
        <v>0</v>
      </c>
      <c r="K22" s="16"/>
      <c r="L22" s="16"/>
      <c r="M22" s="17">
        <f t="shared" ref="M22:M25" si="8">J22+K22+L22</f>
        <v>0</v>
      </c>
      <c r="N22" s="17">
        <f t="shared" ref="N22:N25" si="9">ROUND(G22*H22,2)</f>
        <v>0</v>
      </c>
      <c r="O22" s="17">
        <f t="shared" ref="O22:O25" si="10">ROUND(G22*J22,2)</f>
        <v>0</v>
      </c>
      <c r="P22" s="17">
        <f t="shared" ref="P22:P25" si="11">ROUND(G22*K22,2)</f>
        <v>0</v>
      </c>
      <c r="Q22" s="17">
        <f t="shared" ref="Q22:Q25" si="12">ROUND(G22*L22,2)</f>
        <v>0</v>
      </c>
      <c r="R22" s="17">
        <f t="shared" ref="R22:R25" si="13">O22+P22+Q22</f>
        <v>0</v>
      </c>
    </row>
    <row r="23" spans="1:18" ht="25.5">
      <c r="A23" s="120" t="s">
        <v>153</v>
      </c>
      <c r="B23" s="121"/>
      <c r="C23" s="137" t="s">
        <v>527</v>
      </c>
      <c r="D23" s="141" t="s">
        <v>530</v>
      </c>
      <c r="E23" s="142" t="s">
        <v>531</v>
      </c>
      <c r="F23" s="123" t="s">
        <v>53</v>
      </c>
      <c r="G23" s="123">
        <v>1</v>
      </c>
      <c r="H23" s="16"/>
      <c r="I23" s="16"/>
      <c r="J23" s="16">
        <f t="shared" si="7"/>
        <v>0</v>
      </c>
      <c r="K23" s="16"/>
      <c r="L23" s="16"/>
      <c r="M23" s="17">
        <f t="shared" si="8"/>
        <v>0</v>
      </c>
      <c r="N23" s="17">
        <f t="shared" si="9"/>
        <v>0</v>
      </c>
      <c r="O23" s="17">
        <f t="shared" si="10"/>
        <v>0</v>
      </c>
      <c r="P23" s="17">
        <f t="shared" si="11"/>
        <v>0</v>
      </c>
      <c r="Q23" s="17">
        <f t="shared" si="12"/>
        <v>0</v>
      </c>
      <c r="R23" s="17">
        <f t="shared" si="13"/>
        <v>0</v>
      </c>
    </row>
    <row r="24" spans="1:18" ht="25.5">
      <c r="A24" s="120" t="s">
        <v>154</v>
      </c>
      <c r="B24" s="121"/>
      <c r="C24" s="137" t="s">
        <v>527</v>
      </c>
      <c r="D24" s="141" t="s">
        <v>522</v>
      </c>
      <c r="E24" s="142" t="s">
        <v>532</v>
      </c>
      <c r="F24" s="123" t="s">
        <v>53</v>
      </c>
      <c r="G24" s="123">
        <v>1</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c r="A25" s="120" t="s">
        <v>363</v>
      </c>
      <c r="B25" s="121"/>
      <c r="C25" s="137" t="s">
        <v>533</v>
      </c>
      <c r="D25" s="141"/>
      <c r="E25" s="142"/>
      <c r="F25" s="123" t="s">
        <v>62</v>
      </c>
      <c r="G25" s="123">
        <v>6</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51">
      <c r="A26" s="120" t="s">
        <v>364</v>
      </c>
      <c r="B26" s="121"/>
      <c r="C26" s="137" t="s">
        <v>534</v>
      </c>
      <c r="D26" s="141"/>
      <c r="E26" s="142" t="s">
        <v>535</v>
      </c>
      <c r="F26" s="123" t="s">
        <v>52</v>
      </c>
      <c r="G26" s="123">
        <v>5</v>
      </c>
      <c r="H26" s="16"/>
      <c r="I26" s="16"/>
      <c r="J26" s="16">
        <f>ROUND(H26*I26,2)</f>
        <v>0</v>
      </c>
      <c r="K26" s="16"/>
      <c r="L26" s="16"/>
      <c r="M26" s="17">
        <f>J26+K26+L26</f>
        <v>0</v>
      </c>
      <c r="N26" s="17">
        <f>ROUND(G26*H26,2)</f>
        <v>0</v>
      </c>
      <c r="O26" s="17">
        <f>ROUND(G26*J26,2)</f>
        <v>0</v>
      </c>
      <c r="P26" s="17">
        <f>ROUND(G26*K26,2)</f>
        <v>0</v>
      </c>
      <c r="Q26" s="17">
        <f>ROUND(G26*L26,2)</f>
        <v>0</v>
      </c>
      <c r="R26" s="17">
        <f>O26+P26+Q26</f>
        <v>0</v>
      </c>
    </row>
    <row r="27" spans="1:18" ht="51">
      <c r="A27" s="120" t="s">
        <v>365</v>
      </c>
      <c r="B27" s="121"/>
      <c r="C27" s="137" t="s">
        <v>536</v>
      </c>
      <c r="D27" s="141"/>
      <c r="E27" s="142" t="s">
        <v>535</v>
      </c>
      <c r="F27" s="123" t="s">
        <v>52</v>
      </c>
      <c r="G27" s="123">
        <v>6</v>
      </c>
      <c r="H27" s="16"/>
      <c r="I27" s="16"/>
      <c r="J27" s="16">
        <f t="shared" ref="J27:J31" si="14">ROUND(H27*I27,2)</f>
        <v>0</v>
      </c>
      <c r="K27" s="16"/>
      <c r="L27" s="16"/>
      <c r="M27" s="17">
        <f t="shared" ref="M27:M31" si="15">J27+K27+L27</f>
        <v>0</v>
      </c>
      <c r="N27" s="17">
        <f t="shared" ref="N27:N31" si="16">ROUND(G27*H27,2)</f>
        <v>0</v>
      </c>
      <c r="O27" s="17">
        <f t="shared" ref="O27:O31" si="17">ROUND(G27*J27,2)</f>
        <v>0</v>
      </c>
      <c r="P27" s="17">
        <f t="shared" ref="P27:P31" si="18">ROUND(G27*K27,2)</f>
        <v>0</v>
      </c>
      <c r="Q27" s="17">
        <f t="shared" ref="Q27:Q31" si="19">ROUND(G27*L27,2)</f>
        <v>0</v>
      </c>
      <c r="R27" s="17">
        <f t="shared" ref="R27:R31" si="20">O27+P27+Q27</f>
        <v>0</v>
      </c>
    </row>
    <row r="28" spans="1:18" ht="25.5">
      <c r="A28" s="120" t="s">
        <v>366</v>
      </c>
      <c r="B28" s="121"/>
      <c r="C28" s="137" t="s">
        <v>537</v>
      </c>
      <c r="D28" s="141" t="s">
        <v>538</v>
      </c>
      <c r="E28" s="142" t="s">
        <v>539</v>
      </c>
      <c r="F28" s="123" t="s">
        <v>53</v>
      </c>
      <c r="G28" s="123">
        <v>1</v>
      </c>
      <c r="H28" s="16"/>
      <c r="I28" s="16"/>
      <c r="J28" s="16">
        <f t="shared" si="14"/>
        <v>0</v>
      </c>
      <c r="K28" s="16"/>
      <c r="L28" s="16"/>
      <c r="M28" s="17">
        <f t="shared" si="15"/>
        <v>0</v>
      </c>
      <c r="N28" s="17">
        <f t="shared" si="16"/>
        <v>0</v>
      </c>
      <c r="O28" s="17">
        <f t="shared" si="17"/>
        <v>0</v>
      </c>
      <c r="P28" s="17">
        <f t="shared" si="18"/>
        <v>0</v>
      </c>
      <c r="Q28" s="17">
        <f t="shared" si="19"/>
        <v>0</v>
      </c>
      <c r="R28" s="17">
        <f t="shared" si="20"/>
        <v>0</v>
      </c>
    </row>
    <row r="29" spans="1:18" ht="25.5">
      <c r="A29" s="120" t="s">
        <v>367</v>
      </c>
      <c r="B29" s="121"/>
      <c r="C29" s="137" t="s">
        <v>537</v>
      </c>
      <c r="D29" s="141" t="s">
        <v>520</v>
      </c>
      <c r="E29" s="142" t="s">
        <v>539</v>
      </c>
      <c r="F29" s="123" t="s">
        <v>53</v>
      </c>
      <c r="G29" s="123">
        <v>11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5.5">
      <c r="A30" s="120" t="s">
        <v>479</v>
      </c>
      <c r="B30" s="121"/>
      <c r="C30" s="137" t="s">
        <v>540</v>
      </c>
      <c r="D30" s="141"/>
      <c r="E30" s="142" t="s">
        <v>541</v>
      </c>
      <c r="F30" s="123" t="s">
        <v>62</v>
      </c>
      <c r="G30" s="123">
        <v>12</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ht="25.5">
      <c r="A31" s="120" t="s">
        <v>480</v>
      </c>
      <c r="B31" s="121"/>
      <c r="C31" s="137" t="s">
        <v>542</v>
      </c>
      <c r="D31" s="141"/>
      <c r="E31" s="142" t="s">
        <v>543</v>
      </c>
      <c r="F31" s="123" t="s">
        <v>544</v>
      </c>
      <c r="G31" s="123">
        <v>3.5</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ht="25.5">
      <c r="A32" s="120" t="s">
        <v>481</v>
      </c>
      <c r="B32" s="121"/>
      <c r="C32" s="137" t="s">
        <v>545</v>
      </c>
      <c r="D32" s="141"/>
      <c r="E32" s="142"/>
      <c r="F32" s="123" t="s">
        <v>68</v>
      </c>
      <c r="G32" s="123">
        <v>1</v>
      </c>
      <c r="H32" s="16"/>
      <c r="I32" s="16"/>
      <c r="J32" s="16">
        <f>ROUND(H32*I32,2)</f>
        <v>0</v>
      </c>
      <c r="K32" s="16"/>
      <c r="L32" s="16"/>
      <c r="M32" s="17">
        <f>J32+K32+L32</f>
        <v>0</v>
      </c>
      <c r="N32" s="17">
        <f>ROUND(G32*H32,2)</f>
        <v>0</v>
      </c>
      <c r="O32" s="17">
        <f>ROUND(G32*J32,2)</f>
        <v>0</v>
      </c>
      <c r="P32" s="17">
        <f>ROUND(G32*K32,2)</f>
        <v>0</v>
      </c>
      <c r="Q32" s="17">
        <f>ROUND(G32*L32,2)</f>
        <v>0</v>
      </c>
      <c r="R32" s="17">
        <f>O32+P32+Q32</f>
        <v>0</v>
      </c>
    </row>
    <row r="33" spans="1:18">
      <c r="A33" s="120" t="s">
        <v>482</v>
      </c>
      <c r="B33" s="121"/>
      <c r="C33" s="137" t="s">
        <v>527</v>
      </c>
      <c r="D33" s="141">
        <v>100</v>
      </c>
      <c r="E33" s="142" t="s">
        <v>546</v>
      </c>
      <c r="F33" s="123" t="s">
        <v>53</v>
      </c>
      <c r="G33" s="123">
        <v>6</v>
      </c>
      <c r="H33" s="16"/>
      <c r="I33" s="16"/>
      <c r="J33" s="16">
        <f t="shared" ref="J33:J36" si="21">ROUND(H33*I33,2)</f>
        <v>0</v>
      </c>
      <c r="K33" s="16"/>
      <c r="L33" s="16"/>
      <c r="M33" s="17">
        <f t="shared" ref="M33:M36" si="22">J33+K33+L33</f>
        <v>0</v>
      </c>
      <c r="N33" s="17">
        <f t="shared" ref="N33:N36" si="23">ROUND(G33*H33,2)</f>
        <v>0</v>
      </c>
      <c r="O33" s="17">
        <f t="shared" ref="O33:O36" si="24">ROUND(G33*J33,2)</f>
        <v>0</v>
      </c>
      <c r="P33" s="17">
        <f t="shared" ref="P33:P36" si="25">ROUND(G33*K33,2)</f>
        <v>0</v>
      </c>
      <c r="Q33" s="17">
        <f t="shared" ref="Q33:Q36" si="26">ROUND(G33*L33,2)</f>
        <v>0</v>
      </c>
      <c r="R33" s="17">
        <f t="shared" ref="R33:R36" si="27">O33+P33+Q33</f>
        <v>0</v>
      </c>
    </row>
    <row r="34" spans="1:18" ht="25.5">
      <c r="A34" s="120" t="s">
        <v>483</v>
      </c>
      <c r="B34" s="121"/>
      <c r="C34" s="137" t="s">
        <v>527</v>
      </c>
      <c r="D34" s="141" t="s">
        <v>547</v>
      </c>
      <c r="E34" s="142" t="s">
        <v>548</v>
      </c>
      <c r="F34" s="123" t="s">
        <v>53</v>
      </c>
      <c r="G34" s="123">
        <v>2</v>
      </c>
      <c r="H34" s="16"/>
      <c r="I34" s="16"/>
      <c r="J34" s="16">
        <f t="shared" si="21"/>
        <v>0</v>
      </c>
      <c r="K34" s="16"/>
      <c r="L34" s="16"/>
      <c r="M34" s="17">
        <f t="shared" si="22"/>
        <v>0</v>
      </c>
      <c r="N34" s="17">
        <f t="shared" si="23"/>
        <v>0</v>
      </c>
      <c r="O34" s="17">
        <f t="shared" si="24"/>
        <v>0</v>
      </c>
      <c r="P34" s="17">
        <f t="shared" si="25"/>
        <v>0</v>
      </c>
      <c r="Q34" s="17">
        <f t="shared" si="26"/>
        <v>0</v>
      </c>
      <c r="R34" s="17">
        <f t="shared" si="27"/>
        <v>0</v>
      </c>
    </row>
    <row r="35" spans="1:18" ht="25.5">
      <c r="A35" s="120" t="s">
        <v>484</v>
      </c>
      <c r="B35" s="121"/>
      <c r="C35" s="137" t="s">
        <v>527</v>
      </c>
      <c r="D35" s="141" t="s">
        <v>538</v>
      </c>
      <c r="E35" s="142" t="s">
        <v>549</v>
      </c>
      <c r="F35" s="123" t="s">
        <v>53</v>
      </c>
      <c r="G35" s="123">
        <v>20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25.5">
      <c r="A36" s="120" t="s">
        <v>485</v>
      </c>
      <c r="B36" s="121"/>
      <c r="C36" s="137" t="s">
        <v>527</v>
      </c>
      <c r="D36" s="141" t="s">
        <v>520</v>
      </c>
      <c r="E36" s="142" t="s">
        <v>550</v>
      </c>
      <c r="F36" s="123" t="s">
        <v>53</v>
      </c>
      <c r="G36" s="123">
        <v>28</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5.5">
      <c r="A37" s="120" t="s">
        <v>486</v>
      </c>
      <c r="B37" s="121"/>
      <c r="C37" s="137" t="s">
        <v>527</v>
      </c>
      <c r="D37" s="141" t="s">
        <v>551</v>
      </c>
      <c r="E37" s="142" t="s">
        <v>552</v>
      </c>
      <c r="F37" s="123" t="s">
        <v>53</v>
      </c>
      <c r="G37" s="123">
        <v>1</v>
      </c>
      <c r="H37" s="16"/>
      <c r="I37" s="16"/>
      <c r="J37" s="16">
        <f>ROUND(H37*I37,2)</f>
        <v>0</v>
      </c>
      <c r="K37" s="16"/>
      <c r="L37" s="16"/>
      <c r="M37" s="17">
        <f>J37+K37+L37</f>
        <v>0</v>
      </c>
      <c r="N37" s="17">
        <f>ROUND(G37*H37,2)</f>
        <v>0</v>
      </c>
      <c r="O37" s="17">
        <f>ROUND(G37*J37,2)</f>
        <v>0</v>
      </c>
      <c r="P37" s="17">
        <f>ROUND(G37*K37,2)</f>
        <v>0</v>
      </c>
      <c r="Q37" s="17">
        <f>ROUND(G37*L37,2)</f>
        <v>0</v>
      </c>
      <c r="R37" s="17">
        <f>O37+P37+Q37</f>
        <v>0</v>
      </c>
    </row>
    <row r="38" spans="1:18" ht="25.5">
      <c r="A38" s="120" t="s">
        <v>487</v>
      </c>
      <c r="B38" s="121"/>
      <c r="C38" s="137" t="s">
        <v>527</v>
      </c>
      <c r="D38" s="141" t="s">
        <v>553</v>
      </c>
      <c r="E38" s="142" t="s">
        <v>554</v>
      </c>
      <c r="F38" s="123" t="s">
        <v>53</v>
      </c>
      <c r="G38" s="123">
        <v>1</v>
      </c>
      <c r="H38" s="16"/>
      <c r="I38" s="16"/>
      <c r="J38" s="16">
        <f t="shared" ref="J38:J41" si="28">ROUND(H38*I38,2)</f>
        <v>0</v>
      </c>
      <c r="K38" s="16"/>
      <c r="L38" s="16"/>
      <c r="M38" s="17">
        <f t="shared" ref="M38:M41" si="29">J38+K38+L38</f>
        <v>0</v>
      </c>
      <c r="N38" s="17">
        <f t="shared" ref="N38:N41" si="30">ROUND(G38*H38,2)</f>
        <v>0</v>
      </c>
      <c r="O38" s="17">
        <f t="shared" ref="O38:O41" si="31">ROUND(G38*J38,2)</f>
        <v>0</v>
      </c>
      <c r="P38" s="17">
        <f t="shared" ref="P38:P41" si="32">ROUND(G38*K38,2)</f>
        <v>0</v>
      </c>
      <c r="Q38" s="17">
        <f t="shared" ref="Q38:Q41" si="33">ROUND(G38*L38,2)</f>
        <v>0</v>
      </c>
      <c r="R38" s="17">
        <f t="shared" ref="R38:R41" si="34">O38+P38+Q38</f>
        <v>0</v>
      </c>
    </row>
    <row r="39" spans="1:18" ht="25.5">
      <c r="A39" s="120" t="s">
        <v>488</v>
      </c>
      <c r="B39" s="121"/>
      <c r="C39" s="137" t="s">
        <v>527</v>
      </c>
      <c r="D39" s="141" t="s">
        <v>530</v>
      </c>
      <c r="E39" s="142" t="s">
        <v>555</v>
      </c>
      <c r="F39" s="123" t="s">
        <v>53</v>
      </c>
      <c r="G39" s="123">
        <v>1</v>
      </c>
      <c r="H39" s="16"/>
      <c r="I39" s="16"/>
      <c r="J39" s="16">
        <f t="shared" si="28"/>
        <v>0</v>
      </c>
      <c r="K39" s="16"/>
      <c r="L39" s="16"/>
      <c r="M39" s="17">
        <f t="shared" si="29"/>
        <v>0</v>
      </c>
      <c r="N39" s="17">
        <f t="shared" si="30"/>
        <v>0</v>
      </c>
      <c r="O39" s="17">
        <f t="shared" si="31"/>
        <v>0</v>
      </c>
      <c r="P39" s="17">
        <f t="shared" si="32"/>
        <v>0</v>
      </c>
      <c r="Q39" s="17">
        <f t="shared" si="33"/>
        <v>0</v>
      </c>
      <c r="R39" s="17">
        <f t="shared" si="34"/>
        <v>0</v>
      </c>
    </row>
    <row r="40" spans="1:18" ht="25.5">
      <c r="A40" s="120" t="s">
        <v>489</v>
      </c>
      <c r="B40" s="121"/>
      <c r="C40" s="137" t="s">
        <v>527</v>
      </c>
      <c r="D40" s="141" t="s">
        <v>556</v>
      </c>
      <c r="E40" s="142" t="s">
        <v>557</v>
      </c>
      <c r="F40" s="123" t="s">
        <v>53</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0" t="s">
        <v>607</v>
      </c>
      <c r="B41" s="121"/>
      <c r="C41" s="137" t="s">
        <v>558</v>
      </c>
      <c r="D41" s="141"/>
      <c r="E41" s="142"/>
      <c r="F41" s="123" t="s">
        <v>62</v>
      </c>
      <c r="G41" s="123">
        <v>3</v>
      </c>
      <c r="H41" s="16"/>
      <c r="I41" s="16"/>
      <c r="J41" s="16">
        <f t="shared" si="28"/>
        <v>0</v>
      </c>
      <c r="K41" s="16"/>
      <c r="L41" s="16"/>
      <c r="M41" s="17">
        <f t="shared" si="29"/>
        <v>0</v>
      </c>
      <c r="N41" s="17">
        <f t="shared" si="30"/>
        <v>0</v>
      </c>
      <c r="O41" s="17">
        <f t="shared" si="31"/>
        <v>0</v>
      </c>
      <c r="P41" s="17">
        <f t="shared" si="32"/>
        <v>0</v>
      </c>
      <c r="Q41" s="17">
        <f t="shared" si="33"/>
        <v>0</v>
      </c>
      <c r="R41" s="17">
        <f t="shared" si="34"/>
        <v>0</v>
      </c>
    </row>
    <row r="42" spans="1:18">
      <c r="A42" s="120" t="s">
        <v>608</v>
      </c>
      <c r="B42" s="121"/>
      <c r="C42" s="137" t="s">
        <v>533</v>
      </c>
      <c r="D42" s="141"/>
      <c r="E42" s="142"/>
      <c r="F42" s="123" t="s">
        <v>62</v>
      </c>
      <c r="G42" s="123">
        <v>48</v>
      </c>
      <c r="H42" s="16"/>
      <c r="I42" s="16"/>
      <c r="J42" s="16">
        <f>ROUND(H42*I42,2)</f>
        <v>0</v>
      </c>
      <c r="K42" s="16"/>
      <c r="L42" s="16"/>
      <c r="M42" s="17">
        <f>J42+K42+L42</f>
        <v>0</v>
      </c>
      <c r="N42" s="17">
        <f>ROUND(G42*H42,2)</f>
        <v>0</v>
      </c>
      <c r="O42" s="17">
        <f>ROUND(G42*J42,2)</f>
        <v>0</v>
      </c>
      <c r="P42" s="17">
        <f>ROUND(G42*K42,2)</f>
        <v>0</v>
      </c>
      <c r="Q42" s="17">
        <f>ROUND(G42*L42,2)</f>
        <v>0</v>
      </c>
      <c r="R42" s="17">
        <f>O42+P42+Q42</f>
        <v>0</v>
      </c>
    </row>
    <row r="43" spans="1:18" ht="25.5">
      <c r="A43" s="120" t="s">
        <v>609</v>
      </c>
      <c r="B43" s="121"/>
      <c r="C43" s="137" t="s">
        <v>559</v>
      </c>
      <c r="D43" s="141">
        <v>400</v>
      </c>
      <c r="E43" s="142" t="s">
        <v>560</v>
      </c>
      <c r="F43" s="123" t="s">
        <v>53</v>
      </c>
      <c r="G43" s="123">
        <v>17</v>
      </c>
      <c r="H43" s="16"/>
      <c r="I43" s="16"/>
      <c r="J43" s="16">
        <f t="shared" ref="J43:J46" si="35">ROUND(H43*I43,2)</f>
        <v>0</v>
      </c>
      <c r="K43" s="16"/>
      <c r="L43" s="16"/>
      <c r="M43" s="17">
        <f t="shared" ref="M43:M46" si="36">J43+K43+L43</f>
        <v>0</v>
      </c>
      <c r="N43" s="17">
        <f t="shared" ref="N43:N46" si="37">ROUND(G43*H43,2)</f>
        <v>0</v>
      </c>
      <c r="O43" s="17">
        <f t="shared" ref="O43:O46" si="38">ROUND(G43*J43,2)</f>
        <v>0</v>
      </c>
      <c r="P43" s="17">
        <f t="shared" ref="P43:P46" si="39">ROUND(G43*K43,2)</f>
        <v>0</v>
      </c>
      <c r="Q43" s="17">
        <f t="shared" ref="Q43:Q46" si="40">ROUND(G43*L43,2)</f>
        <v>0</v>
      </c>
      <c r="R43" s="17">
        <f t="shared" ref="R43:R46" si="41">O43+P43+Q43</f>
        <v>0</v>
      </c>
    </row>
    <row r="44" spans="1:18" ht="25.5">
      <c r="A44" s="120" t="s">
        <v>610</v>
      </c>
      <c r="B44" s="121"/>
      <c r="C44" s="137" t="s">
        <v>561</v>
      </c>
      <c r="D44" s="141">
        <v>400</v>
      </c>
      <c r="E44" s="142" t="s">
        <v>562</v>
      </c>
      <c r="F44" s="123" t="s">
        <v>53</v>
      </c>
      <c r="G44" s="123">
        <v>24</v>
      </c>
      <c r="H44" s="16"/>
      <c r="I44" s="16"/>
      <c r="J44" s="16">
        <f t="shared" si="35"/>
        <v>0</v>
      </c>
      <c r="K44" s="16"/>
      <c r="L44" s="16"/>
      <c r="M44" s="17">
        <f t="shared" si="36"/>
        <v>0</v>
      </c>
      <c r="N44" s="17">
        <f t="shared" si="37"/>
        <v>0</v>
      </c>
      <c r="O44" s="17">
        <f t="shared" si="38"/>
        <v>0</v>
      </c>
      <c r="P44" s="17">
        <f t="shared" si="39"/>
        <v>0</v>
      </c>
      <c r="Q44" s="17">
        <f t="shared" si="40"/>
        <v>0</v>
      </c>
      <c r="R44" s="17">
        <f t="shared" si="41"/>
        <v>0</v>
      </c>
    </row>
    <row r="45" spans="1:18" ht="25.5">
      <c r="A45" s="120" t="s">
        <v>611</v>
      </c>
      <c r="B45" s="121"/>
      <c r="C45" s="137" t="s">
        <v>563</v>
      </c>
      <c r="D45" s="141">
        <v>100</v>
      </c>
      <c r="E45" s="142" t="s">
        <v>564</v>
      </c>
      <c r="F45" s="123" t="s">
        <v>62</v>
      </c>
      <c r="G45" s="123">
        <v>1</v>
      </c>
      <c r="H45" s="16"/>
      <c r="I45" s="16"/>
      <c r="J45" s="16">
        <f t="shared" si="35"/>
        <v>0</v>
      </c>
      <c r="K45" s="16"/>
      <c r="L45" s="16"/>
      <c r="M45" s="17">
        <f t="shared" si="36"/>
        <v>0</v>
      </c>
      <c r="N45" s="17">
        <f t="shared" si="37"/>
        <v>0</v>
      </c>
      <c r="O45" s="17">
        <f t="shared" si="38"/>
        <v>0</v>
      </c>
      <c r="P45" s="17">
        <f t="shared" si="39"/>
        <v>0</v>
      </c>
      <c r="Q45" s="17">
        <f t="shared" si="40"/>
        <v>0</v>
      </c>
      <c r="R45" s="17">
        <f t="shared" si="41"/>
        <v>0</v>
      </c>
    </row>
    <row r="46" spans="1:18" ht="25.5">
      <c r="A46" s="120" t="s">
        <v>612</v>
      </c>
      <c r="B46" s="121"/>
      <c r="C46" s="137" t="s">
        <v>565</v>
      </c>
      <c r="D46" s="141" t="s">
        <v>566</v>
      </c>
      <c r="E46" s="142" t="s">
        <v>567</v>
      </c>
      <c r="F46" s="123" t="s">
        <v>62</v>
      </c>
      <c r="G46" s="123">
        <v>1</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c r="A47" s="120" t="s">
        <v>613</v>
      </c>
      <c r="B47" s="121"/>
      <c r="C47" s="137" t="s">
        <v>568</v>
      </c>
      <c r="D47" s="141">
        <v>100</v>
      </c>
      <c r="E47" s="142" t="s">
        <v>569</v>
      </c>
      <c r="F47" s="123" t="s">
        <v>62</v>
      </c>
      <c r="G47" s="123">
        <v>1</v>
      </c>
      <c r="H47" s="16"/>
      <c r="I47" s="16"/>
      <c r="J47" s="16">
        <f>ROUND(H47*I47,2)</f>
        <v>0</v>
      </c>
      <c r="K47" s="16"/>
      <c r="L47" s="16"/>
      <c r="M47" s="17">
        <f>J47+K47+L47</f>
        <v>0</v>
      </c>
      <c r="N47" s="17">
        <f>ROUND(G47*H47,2)</f>
        <v>0</v>
      </c>
      <c r="O47" s="17">
        <f>ROUND(G47*J47,2)</f>
        <v>0</v>
      </c>
      <c r="P47" s="17">
        <f>ROUND(G47*K47,2)</f>
        <v>0</v>
      </c>
      <c r="Q47" s="17">
        <f>ROUND(G47*L47,2)</f>
        <v>0</v>
      </c>
      <c r="R47" s="17">
        <f>O47+P47+Q47</f>
        <v>0</v>
      </c>
    </row>
    <row r="48" spans="1:18" ht="25.5">
      <c r="A48" s="120" t="s">
        <v>614</v>
      </c>
      <c r="B48" s="121"/>
      <c r="C48" s="137" t="s">
        <v>570</v>
      </c>
      <c r="D48" s="141" t="s">
        <v>547</v>
      </c>
      <c r="E48" s="142" t="s">
        <v>571</v>
      </c>
      <c r="F48" s="123" t="s">
        <v>62</v>
      </c>
      <c r="G48" s="123">
        <v>4</v>
      </c>
      <c r="H48" s="16"/>
      <c r="I48" s="16"/>
      <c r="J48" s="16">
        <f t="shared" ref="J48:J51" si="42">ROUND(H48*I48,2)</f>
        <v>0</v>
      </c>
      <c r="K48" s="16"/>
      <c r="L48" s="16"/>
      <c r="M48" s="17">
        <f t="shared" ref="M48:M51" si="43">J48+K48+L48</f>
        <v>0</v>
      </c>
      <c r="N48" s="17">
        <f t="shared" ref="N48:N51" si="44">ROUND(G48*H48,2)</f>
        <v>0</v>
      </c>
      <c r="O48" s="17">
        <f t="shared" ref="O48:O51" si="45">ROUND(G48*J48,2)</f>
        <v>0</v>
      </c>
      <c r="P48" s="17">
        <f t="shared" ref="P48:P51" si="46">ROUND(G48*K48,2)</f>
        <v>0</v>
      </c>
      <c r="Q48" s="17">
        <f t="shared" ref="Q48:Q51" si="47">ROUND(G48*L48,2)</f>
        <v>0</v>
      </c>
      <c r="R48" s="17">
        <f t="shared" ref="R48:R51" si="48">O48+P48+Q48</f>
        <v>0</v>
      </c>
    </row>
    <row r="49" spans="1:18" ht="38.25">
      <c r="A49" s="120" t="s">
        <v>615</v>
      </c>
      <c r="B49" s="121"/>
      <c r="C49" s="137" t="s">
        <v>572</v>
      </c>
      <c r="D49" s="141"/>
      <c r="E49" s="142" t="s">
        <v>573</v>
      </c>
      <c r="F49" s="123" t="s">
        <v>62</v>
      </c>
      <c r="G49" s="123">
        <v>2</v>
      </c>
      <c r="H49" s="16"/>
      <c r="I49" s="16"/>
      <c r="J49" s="16">
        <f t="shared" si="42"/>
        <v>0</v>
      </c>
      <c r="K49" s="16"/>
      <c r="L49" s="16"/>
      <c r="M49" s="17">
        <f t="shared" si="43"/>
        <v>0</v>
      </c>
      <c r="N49" s="17">
        <f t="shared" si="44"/>
        <v>0</v>
      </c>
      <c r="O49" s="17">
        <f t="shared" si="45"/>
        <v>0</v>
      </c>
      <c r="P49" s="17">
        <f t="shared" si="46"/>
        <v>0</v>
      </c>
      <c r="Q49" s="17">
        <f t="shared" si="47"/>
        <v>0</v>
      </c>
      <c r="R49" s="17">
        <f t="shared" si="48"/>
        <v>0</v>
      </c>
    </row>
    <row r="50" spans="1:18" ht="51">
      <c r="A50" s="120" t="s">
        <v>616</v>
      </c>
      <c r="B50" s="121"/>
      <c r="C50" s="137" t="s">
        <v>574</v>
      </c>
      <c r="D50" s="141" t="s">
        <v>520</v>
      </c>
      <c r="E50" s="142" t="s">
        <v>575</v>
      </c>
      <c r="F50" s="123" t="s">
        <v>62</v>
      </c>
      <c r="G50" s="123">
        <v>4</v>
      </c>
      <c r="H50" s="16"/>
      <c r="I50" s="16"/>
      <c r="J50" s="16">
        <f t="shared" si="42"/>
        <v>0</v>
      </c>
      <c r="K50" s="16"/>
      <c r="L50" s="16"/>
      <c r="M50" s="17">
        <f t="shared" si="43"/>
        <v>0</v>
      </c>
      <c r="N50" s="17">
        <f t="shared" si="44"/>
        <v>0</v>
      </c>
      <c r="O50" s="17">
        <f t="shared" si="45"/>
        <v>0</v>
      </c>
      <c r="P50" s="17">
        <f t="shared" si="46"/>
        <v>0</v>
      </c>
      <c r="Q50" s="17">
        <f t="shared" si="47"/>
        <v>0</v>
      </c>
      <c r="R50" s="17">
        <f t="shared" si="48"/>
        <v>0</v>
      </c>
    </row>
    <row r="51" spans="1:18" ht="51">
      <c r="A51" s="120" t="s">
        <v>617</v>
      </c>
      <c r="B51" s="121"/>
      <c r="C51" s="137" t="s">
        <v>574</v>
      </c>
      <c r="D51" s="141" t="s">
        <v>551</v>
      </c>
      <c r="E51" s="142" t="s">
        <v>576</v>
      </c>
      <c r="F51" s="123" t="s">
        <v>62</v>
      </c>
      <c r="G51" s="123">
        <v>2</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51">
      <c r="A52" s="120" t="s">
        <v>618</v>
      </c>
      <c r="B52" s="121"/>
      <c r="C52" s="137" t="s">
        <v>574</v>
      </c>
      <c r="D52" s="141" t="s">
        <v>530</v>
      </c>
      <c r="E52" s="142" t="s">
        <v>577</v>
      </c>
      <c r="F52" s="123" t="s">
        <v>62</v>
      </c>
      <c r="G52" s="123">
        <v>2</v>
      </c>
      <c r="H52" s="16"/>
      <c r="I52" s="16"/>
      <c r="J52" s="16">
        <f>ROUND(H52*I52,2)</f>
        <v>0</v>
      </c>
      <c r="K52" s="16"/>
      <c r="L52" s="16"/>
      <c r="M52" s="17">
        <f>J52+K52+L52</f>
        <v>0</v>
      </c>
      <c r="N52" s="17">
        <f>ROUND(G52*H52,2)</f>
        <v>0</v>
      </c>
      <c r="O52" s="17">
        <f>ROUND(G52*J52,2)</f>
        <v>0</v>
      </c>
      <c r="P52" s="17">
        <f>ROUND(G52*K52,2)</f>
        <v>0</v>
      </c>
      <c r="Q52" s="17">
        <f>ROUND(G52*L52,2)</f>
        <v>0</v>
      </c>
      <c r="R52" s="17">
        <f>O52+P52+Q52</f>
        <v>0</v>
      </c>
    </row>
    <row r="53" spans="1:18" ht="25.5">
      <c r="A53" s="120" t="s">
        <v>619</v>
      </c>
      <c r="B53" s="121"/>
      <c r="C53" s="137" t="s">
        <v>578</v>
      </c>
      <c r="D53" s="141" t="s">
        <v>538</v>
      </c>
      <c r="E53" s="142" t="s">
        <v>579</v>
      </c>
      <c r="F53" s="123" t="s">
        <v>62</v>
      </c>
      <c r="G53" s="123">
        <v>2</v>
      </c>
      <c r="H53" s="16"/>
      <c r="I53" s="16"/>
      <c r="J53" s="16">
        <f>ROUND(H53*I53,2)</f>
        <v>0</v>
      </c>
      <c r="K53" s="16"/>
      <c r="L53" s="16"/>
      <c r="M53" s="17">
        <f>J53+K53+L53</f>
        <v>0</v>
      </c>
      <c r="N53" s="17">
        <f>ROUND(G53*H53,2)</f>
        <v>0</v>
      </c>
      <c r="O53" s="17">
        <f>ROUND(G53*J53,2)</f>
        <v>0</v>
      </c>
      <c r="P53" s="17">
        <f>ROUND(G53*K53,2)</f>
        <v>0</v>
      </c>
      <c r="Q53" s="17">
        <f>ROUND(G53*L53,2)</f>
        <v>0</v>
      </c>
      <c r="R53" s="17">
        <f>O53+P53+Q53</f>
        <v>0</v>
      </c>
    </row>
    <row r="54" spans="1:18" ht="51">
      <c r="A54" s="120" t="s">
        <v>620</v>
      </c>
      <c r="B54" s="121"/>
      <c r="C54" s="137" t="s">
        <v>580</v>
      </c>
      <c r="D54" s="141"/>
      <c r="E54" s="142" t="s">
        <v>535</v>
      </c>
      <c r="F54" s="123" t="s">
        <v>52</v>
      </c>
      <c r="G54" s="123">
        <v>38</v>
      </c>
      <c r="H54" s="16"/>
      <c r="I54" s="16"/>
      <c r="J54" s="16">
        <f t="shared" ref="J54:J57" si="49">ROUND(H54*I54,2)</f>
        <v>0</v>
      </c>
      <c r="K54" s="16"/>
      <c r="L54" s="16"/>
      <c r="M54" s="17">
        <f t="shared" ref="M54:M57" si="50">J54+K54+L54</f>
        <v>0</v>
      </c>
      <c r="N54" s="17">
        <f t="shared" ref="N54:N57" si="51">ROUND(G54*H54,2)</f>
        <v>0</v>
      </c>
      <c r="O54" s="17">
        <f t="shared" ref="O54:O57" si="52">ROUND(G54*J54,2)</f>
        <v>0</v>
      </c>
      <c r="P54" s="17">
        <f t="shared" ref="P54:P57" si="53">ROUND(G54*K54,2)</f>
        <v>0</v>
      </c>
      <c r="Q54" s="17">
        <f t="shared" ref="Q54:Q57" si="54">ROUND(G54*L54,2)</f>
        <v>0</v>
      </c>
      <c r="R54" s="17">
        <f t="shared" ref="R54:R57" si="55">O54+P54+Q54</f>
        <v>0</v>
      </c>
    </row>
    <row r="55" spans="1:18" ht="25.5">
      <c r="A55" s="120" t="s">
        <v>621</v>
      </c>
      <c r="B55" s="121"/>
      <c r="C55" s="137" t="s">
        <v>581</v>
      </c>
      <c r="D55" s="141" t="s">
        <v>566</v>
      </c>
      <c r="E55" s="142" t="s">
        <v>582</v>
      </c>
      <c r="F55" s="123" t="s">
        <v>62</v>
      </c>
      <c r="G55" s="123">
        <v>9</v>
      </c>
      <c r="H55" s="16"/>
      <c r="I55" s="16"/>
      <c r="J55" s="16">
        <f t="shared" si="49"/>
        <v>0</v>
      </c>
      <c r="K55" s="16"/>
      <c r="L55" s="16"/>
      <c r="M55" s="17">
        <f t="shared" si="50"/>
        <v>0</v>
      </c>
      <c r="N55" s="17">
        <f t="shared" si="51"/>
        <v>0</v>
      </c>
      <c r="O55" s="17">
        <f t="shared" si="52"/>
        <v>0</v>
      </c>
      <c r="P55" s="17">
        <f t="shared" si="53"/>
        <v>0</v>
      </c>
      <c r="Q55" s="17">
        <f t="shared" si="54"/>
        <v>0</v>
      </c>
      <c r="R55" s="17">
        <f t="shared" si="55"/>
        <v>0</v>
      </c>
    </row>
    <row r="56" spans="1:18" ht="25.5">
      <c r="A56" s="120" t="s">
        <v>622</v>
      </c>
      <c r="B56" s="121"/>
      <c r="C56" s="137" t="s">
        <v>583</v>
      </c>
      <c r="D56" s="141"/>
      <c r="E56" s="142"/>
      <c r="F56" s="123" t="s">
        <v>62</v>
      </c>
      <c r="G56" s="123">
        <v>30</v>
      </c>
      <c r="H56" s="16"/>
      <c r="I56" s="16"/>
      <c r="J56" s="16">
        <f t="shared" si="49"/>
        <v>0</v>
      </c>
      <c r="K56" s="16"/>
      <c r="L56" s="16"/>
      <c r="M56" s="17">
        <f t="shared" si="50"/>
        <v>0</v>
      </c>
      <c r="N56" s="17">
        <f t="shared" si="51"/>
        <v>0</v>
      </c>
      <c r="O56" s="17">
        <f t="shared" si="52"/>
        <v>0</v>
      </c>
      <c r="P56" s="17">
        <f t="shared" si="53"/>
        <v>0</v>
      </c>
      <c r="Q56" s="17">
        <f t="shared" si="54"/>
        <v>0</v>
      </c>
      <c r="R56" s="17">
        <f t="shared" si="55"/>
        <v>0</v>
      </c>
    </row>
    <row r="57" spans="1:18">
      <c r="A57" s="120" t="s">
        <v>623</v>
      </c>
      <c r="B57" s="121"/>
      <c r="C57" s="137" t="s">
        <v>409</v>
      </c>
      <c r="D57" s="141"/>
      <c r="E57" s="142"/>
      <c r="F57" s="123" t="s">
        <v>68</v>
      </c>
      <c r="G57" s="123">
        <v>1</v>
      </c>
      <c r="H57" s="16"/>
      <c r="I57" s="16"/>
      <c r="J57" s="16">
        <f t="shared" si="49"/>
        <v>0</v>
      </c>
      <c r="K57" s="16"/>
      <c r="L57" s="16"/>
      <c r="M57" s="17">
        <f t="shared" si="50"/>
        <v>0</v>
      </c>
      <c r="N57" s="17">
        <f t="shared" si="51"/>
        <v>0</v>
      </c>
      <c r="O57" s="17">
        <f t="shared" si="52"/>
        <v>0</v>
      </c>
      <c r="P57" s="17">
        <f t="shared" si="53"/>
        <v>0</v>
      </c>
      <c r="Q57" s="17">
        <f t="shared" si="54"/>
        <v>0</v>
      </c>
      <c r="R57" s="17">
        <f t="shared" si="55"/>
        <v>0</v>
      </c>
    </row>
    <row r="58" spans="1:18" ht="25.5">
      <c r="A58" s="120" t="s">
        <v>624</v>
      </c>
      <c r="B58" s="121"/>
      <c r="C58" s="137" t="s">
        <v>410</v>
      </c>
      <c r="D58" s="141"/>
      <c r="E58" s="142" t="s">
        <v>584</v>
      </c>
      <c r="F58" s="123" t="s">
        <v>68</v>
      </c>
      <c r="G58" s="123">
        <v>1</v>
      </c>
      <c r="H58" s="16"/>
      <c r="I58" s="16"/>
      <c r="J58" s="16">
        <f>ROUND(H58*I58,2)</f>
        <v>0</v>
      </c>
      <c r="K58" s="16"/>
      <c r="L58" s="16"/>
      <c r="M58" s="17">
        <f>J58+K58+L58</f>
        <v>0</v>
      </c>
      <c r="N58" s="17">
        <f>ROUND(G58*H58,2)</f>
        <v>0</v>
      </c>
      <c r="O58" s="17">
        <f>ROUND(G58*J58,2)</f>
        <v>0</v>
      </c>
      <c r="P58" s="17">
        <f>ROUND(G58*K58,2)</f>
        <v>0</v>
      </c>
      <c r="Q58" s="17">
        <f>ROUND(G58*L58,2)</f>
        <v>0</v>
      </c>
      <c r="R58" s="17">
        <f>O58+P58+Q58</f>
        <v>0</v>
      </c>
    </row>
    <row r="59" spans="1:18" ht="25.5">
      <c r="A59" s="120" t="s">
        <v>625</v>
      </c>
      <c r="B59" s="121"/>
      <c r="C59" s="137" t="s">
        <v>585</v>
      </c>
      <c r="D59" s="141"/>
      <c r="E59" s="142"/>
      <c r="F59" s="123" t="s">
        <v>68</v>
      </c>
      <c r="G59" s="123">
        <v>1</v>
      </c>
      <c r="H59" s="16"/>
      <c r="I59" s="16"/>
      <c r="J59" s="16">
        <f t="shared" ref="J59:J62" si="56">ROUND(H59*I59,2)</f>
        <v>0</v>
      </c>
      <c r="K59" s="16"/>
      <c r="L59" s="16"/>
      <c r="M59" s="17">
        <f t="shared" ref="M59:M62" si="57">J59+K59+L59</f>
        <v>0</v>
      </c>
      <c r="N59" s="17">
        <f t="shared" ref="N59:N62" si="58">ROUND(G59*H59,2)</f>
        <v>0</v>
      </c>
      <c r="O59" s="17">
        <f t="shared" ref="O59:O62" si="59">ROUND(G59*J59,2)</f>
        <v>0</v>
      </c>
      <c r="P59" s="17">
        <f t="shared" ref="P59:P62" si="60">ROUND(G59*K59,2)</f>
        <v>0</v>
      </c>
      <c r="Q59" s="17">
        <f t="shared" ref="Q59:Q62" si="61">ROUND(G59*L59,2)</f>
        <v>0</v>
      </c>
      <c r="R59" s="17">
        <f t="shared" ref="R59:R62" si="62">O59+P59+Q59</f>
        <v>0</v>
      </c>
    </row>
    <row r="60" spans="1:18">
      <c r="A60" s="129">
        <v>2</v>
      </c>
      <c r="B60" s="130"/>
      <c r="C60" s="138" t="s">
        <v>586</v>
      </c>
      <c r="D60" s="143"/>
      <c r="E60" s="144"/>
      <c r="F60" s="127"/>
      <c r="G60" s="127"/>
      <c r="H60" s="128"/>
      <c r="I60" s="128"/>
      <c r="J60" s="128"/>
      <c r="K60" s="128"/>
      <c r="L60" s="128"/>
      <c r="M60" s="128"/>
      <c r="N60" s="128"/>
      <c r="O60" s="128"/>
      <c r="P60" s="128"/>
      <c r="Q60" s="128"/>
      <c r="R60" s="128"/>
    </row>
    <row r="61" spans="1:18" ht="51">
      <c r="A61" s="120" t="s">
        <v>155</v>
      </c>
      <c r="B61" s="121"/>
      <c r="C61" s="137" t="s">
        <v>587</v>
      </c>
      <c r="D61" s="141" t="s">
        <v>588</v>
      </c>
      <c r="E61" s="142" t="s">
        <v>589</v>
      </c>
      <c r="F61" s="123" t="s">
        <v>68</v>
      </c>
      <c r="G61" s="123">
        <v>1</v>
      </c>
      <c r="H61" s="16"/>
      <c r="I61" s="16"/>
      <c r="J61" s="16">
        <f t="shared" si="56"/>
        <v>0</v>
      </c>
      <c r="K61" s="16"/>
      <c r="L61" s="16"/>
      <c r="M61" s="17">
        <f t="shared" si="57"/>
        <v>0</v>
      </c>
      <c r="N61" s="17">
        <f t="shared" si="58"/>
        <v>0</v>
      </c>
      <c r="O61" s="17">
        <f t="shared" si="59"/>
        <v>0</v>
      </c>
      <c r="P61" s="17">
        <f t="shared" si="60"/>
        <v>0</v>
      </c>
      <c r="Q61" s="17">
        <f t="shared" si="61"/>
        <v>0</v>
      </c>
      <c r="R61" s="17">
        <f t="shared" si="62"/>
        <v>0</v>
      </c>
    </row>
    <row r="62" spans="1:18" ht="25.5">
      <c r="A62" s="120" t="s">
        <v>156</v>
      </c>
      <c r="B62" s="121"/>
      <c r="C62" s="137" t="s">
        <v>590</v>
      </c>
      <c r="D62" s="141">
        <v>200</v>
      </c>
      <c r="E62" s="142" t="s">
        <v>591</v>
      </c>
      <c r="F62" s="123" t="s">
        <v>62</v>
      </c>
      <c r="G62" s="123">
        <v>2</v>
      </c>
      <c r="H62" s="16"/>
      <c r="I62" s="16"/>
      <c r="J62" s="16">
        <f t="shared" si="56"/>
        <v>0</v>
      </c>
      <c r="K62" s="16"/>
      <c r="L62" s="16"/>
      <c r="M62" s="17">
        <f t="shared" si="57"/>
        <v>0</v>
      </c>
      <c r="N62" s="17">
        <f t="shared" si="58"/>
        <v>0</v>
      </c>
      <c r="O62" s="17">
        <f t="shared" si="59"/>
        <v>0</v>
      </c>
      <c r="P62" s="17">
        <f t="shared" si="60"/>
        <v>0</v>
      </c>
      <c r="Q62" s="17">
        <f t="shared" si="61"/>
        <v>0</v>
      </c>
      <c r="R62" s="17">
        <f t="shared" si="62"/>
        <v>0</v>
      </c>
    </row>
    <row r="63" spans="1:18" ht="25.5">
      <c r="A63" s="120" t="s">
        <v>157</v>
      </c>
      <c r="B63" s="121"/>
      <c r="C63" s="137" t="s">
        <v>537</v>
      </c>
      <c r="D63" s="141" t="s">
        <v>538</v>
      </c>
      <c r="E63" s="142" t="s">
        <v>539</v>
      </c>
      <c r="F63" s="123" t="s">
        <v>53</v>
      </c>
      <c r="G63" s="123">
        <v>1</v>
      </c>
      <c r="H63" s="16"/>
      <c r="I63" s="16"/>
      <c r="J63" s="16">
        <f>ROUND(H63*I63,2)</f>
        <v>0</v>
      </c>
      <c r="K63" s="16"/>
      <c r="L63" s="16"/>
      <c r="M63" s="17">
        <f>J63+K63+L63</f>
        <v>0</v>
      </c>
      <c r="N63" s="17">
        <f>ROUND(G63*H63,2)</f>
        <v>0</v>
      </c>
      <c r="O63" s="17">
        <f>ROUND(G63*J63,2)</f>
        <v>0</v>
      </c>
      <c r="P63" s="17">
        <f>ROUND(G63*K63,2)</f>
        <v>0</v>
      </c>
      <c r="Q63" s="17">
        <f>ROUND(G63*L63,2)</f>
        <v>0</v>
      </c>
      <c r="R63" s="17">
        <f>O63+P63+Q63</f>
        <v>0</v>
      </c>
    </row>
    <row r="64" spans="1:18" ht="25.5">
      <c r="A64" s="120" t="s">
        <v>158</v>
      </c>
      <c r="B64" s="121"/>
      <c r="C64" s="137" t="s">
        <v>537</v>
      </c>
      <c r="D64" s="141" t="s">
        <v>520</v>
      </c>
      <c r="E64" s="142" t="s">
        <v>539</v>
      </c>
      <c r="F64" s="123" t="s">
        <v>53</v>
      </c>
      <c r="G64" s="123">
        <v>9</v>
      </c>
      <c r="H64" s="16"/>
      <c r="I64" s="16"/>
      <c r="J64" s="16">
        <f t="shared" ref="J64:J67" si="63">ROUND(H64*I64,2)</f>
        <v>0</v>
      </c>
      <c r="K64" s="16"/>
      <c r="L64" s="16"/>
      <c r="M64" s="17">
        <f t="shared" ref="M64:M67" si="64">J64+K64+L64</f>
        <v>0</v>
      </c>
      <c r="N64" s="17">
        <f t="shared" ref="N64:N67" si="65">ROUND(G64*H64,2)</f>
        <v>0</v>
      </c>
      <c r="O64" s="17">
        <f t="shared" ref="O64:O67" si="66">ROUND(G64*J64,2)</f>
        <v>0</v>
      </c>
      <c r="P64" s="17">
        <f t="shared" ref="P64:P67" si="67">ROUND(G64*K64,2)</f>
        <v>0</v>
      </c>
      <c r="Q64" s="17">
        <f t="shared" ref="Q64:Q67" si="68">ROUND(G64*L64,2)</f>
        <v>0</v>
      </c>
      <c r="R64" s="17">
        <f t="shared" ref="R64:R67" si="69">O64+P64+Q64</f>
        <v>0</v>
      </c>
    </row>
    <row r="65" spans="1:18" ht="25.5">
      <c r="A65" s="120" t="s">
        <v>159</v>
      </c>
      <c r="B65" s="121"/>
      <c r="C65" s="137" t="s">
        <v>540</v>
      </c>
      <c r="D65" s="141"/>
      <c r="E65" s="142" t="s">
        <v>541</v>
      </c>
      <c r="F65" s="123" t="s">
        <v>62</v>
      </c>
      <c r="G65" s="123">
        <v>19</v>
      </c>
      <c r="H65" s="16"/>
      <c r="I65" s="16"/>
      <c r="J65" s="16">
        <f t="shared" si="63"/>
        <v>0</v>
      </c>
      <c r="K65" s="16"/>
      <c r="L65" s="16"/>
      <c r="M65" s="17">
        <f t="shared" si="64"/>
        <v>0</v>
      </c>
      <c r="N65" s="17">
        <f t="shared" si="65"/>
        <v>0</v>
      </c>
      <c r="O65" s="17">
        <f t="shared" si="66"/>
        <v>0</v>
      </c>
      <c r="P65" s="17">
        <f t="shared" si="67"/>
        <v>0</v>
      </c>
      <c r="Q65" s="17">
        <f t="shared" si="68"/>
        <v>0</v>
      </c>
      <c r="R65" s="17">
        <f t="shared" si="69"/>
        <v>0</v>
      </c>
    </row>
    <row r="66" spans="1:18" ht="25.5">
      <c r="A66" s="120" t="s">
        <v>260</v>
      </c>
      <c r="B66" s="121"/>
      <c r="C66" s="137" t="s">
        <v>542</v>
      </c>
      <c r="D66" s="141"/>
      <c r="E66" s="142" t="s">
        <v>543</v>
      </c>
      <c r="F66" s="123" t="s">
        <v>544</v>
      </c>
      <c r="G66" s="123">
        <v>3</v>
      </c>
      <c r="H66" s="16"/>
      <c r="I66" s="16"/>
      <c r="J66" s="16">
        <f t="shared" si="63"/>
        <v>0</v>
      </c>
      <c r="K66" s="16"/>
      <c r="L66" s="16"/>
      <c r="M66" s="17">
        <f t="shared" si="64"/>
        <v>0</v>
      </c>
      <c r="N66" s="17">
        <f t="shared" si="65"/>
        <v>0</v>
      </c>
      <c r="O66" s="17">
        <f t="shared" si="66"/>
        <v>0</v>
      </c>
      <c r="P66" s="17">
        <f t="shared" si="67"/>
        <v>0</v>
      </c>
      <c r="Q66" s="17">
        <f t="shared" si="68"/>
        <v>0</v>
      </c>
      <c r="R66" s="17">
        <f t="shared" si="69"/>
        <v>0</v>
      </c>
    </row>
    <row r="67" spans="1:18" ht="25.5">
      <c r="A67" s="120" t="s">
        <v>261</v>
      </c>
      <c r="B67" s="121"/>
      <c r="C67" s="137" t="s">
        <v>545</v>
      </c>
      <c r="D67" s="141"/>
      <c r="E67" s="142"/>
      <c r="F67" s="123" t="s">
        <v>68</v>
      </c>
      <c r="G67" s="123">
        <v>1</v>
      </c>
      <c r="H67" s="16"/>
      <c r="I67" s="16"/>
      <c r="J67" s="16">
        <f t="shared" si="63"/>
        <v>0</v>
      </c>
      <c r="K67" s="16"/>
      <c r="L67" s="16"/>
      <c r="M67" s="17">
        <f t="shared" si="64"/>
        <v>0</v>
      </c>
      <c r="N67" s="17">
        <f t="shared" si="65"/>
        <v>0</v>
      </c>
      <c r="O67" s="17">
        <f t="shared" si="66"/>
        <v>0</v>
      </c>
      <c r="P67" s="17">
        <f t="shared" si="67"/>
        <v>0</v>
      </c>
      <c r="Q67" s="17">
        <f t="shared" si="68"/>
        <v>0</v>
      </c>
      <c r="R67" s="17">
        <f t="shared" si="69"/>
        <v>0</v>
      </c>
    </row>
    <row r="68" spans="1:18">
      <c r="A68" s="120" t="s">
        <v>490</v>
      </c>
      <c r="B68" s="121"/>
      <c r="C68" s="137" t="s">
        <v>527</v>
      </c>
      <c r="D68" s="141">
        <v>160</v>
      </c>
      <c r="E68" s="142" t="s">
        <v>592</v>
      </c>
      <c r="F68" s="123" t="s">
        <v>53</v>
      </c>
      <c r="G68" s="123">
        <v>3</v>
      </c>
      <c r="H68" s="16"/>
      <c r="I68" s="16"/>
      <c r="J68" s="16">
        <f>ROUND(H68*I68,2)</f>
        <v>0</v>
      </c>
      <c r="K68" s="16"/>
      <c r="L68" s="16"/>
      <c r="M68" s="17">
        <f>J68+K68+L68</f>
        <v>0</v>
      </c>
      <c r="N68" s="17">
        <f>ROUND(G68*H68,2)</f>
        <v>0</v>
      </c>
      <c r="O68" s="17">
        <f>ROUND(G68*J68,2)</f>
        <v>0</v>
      </c>
      <c r="P68" s="17">
        <f>ROUND(G68*K68,2)</f>
        <v>0</v>
      </c>
      <c r="Q68" s="17">
        <f>ROUND(G68*L68,2)</f>
        <v>0</v>
      </c>
      <c r="R68" s="17">
        <f>O68+P68+Q68</f>
        <v>0</v>
      </c>
    </row>
    <row r="69" spans="1:18">
      <c r="A69" s="120" t="s">
        <v>491</v>
      </c>
      <c r="B69" s="121"/>
      <c r="C69" s="137" t="s">
        <v>527</v>
      </c>
      <c r="D69" s="141">
        <v>250</v>
      </c>
      <c r="E69" s="142" t="s">
        <v>593</v>
      </c>
      <c r="F69" s="123" t="s">
        <v>53</v>
      </c>
      <c r="G69" s="123">
        <v>1</v>
      </c>
      <c r="H69" s="16"/>
      <c r="I69" s="16"/>
      <c r="J69" s="16">
        <f t="shared" ref="J69:J73" si="70">ROUND(H69*I69,2)</f>
        <v>0</v>
      </c>
      <c r="K69" s="16"/>
      <c r="L69" s="16"/>
      <c r="M69" s="17">
        <f t="shared" ref="M69:M73" si="71">J69+K69+L69</f>
        <v>0</v>
      </c>
      <c r="N69" s="17">
        <f t="shared" ref="N69:N73" si="72">ROUND(G69*H69,2)</f>
        <v>0</v>
      </c>
      <c r="O69" s="17">
        <f t="shared" ref="O69:O73" si="73">ROUND(G69*J69,2)</f>
        <v>0</v>
      </c>
      <c r="P69" s="17">
        <f t="shared" ref="P69:P73" si="74">ROUND(G69*K69,2)</f>
        <v>0</v>
      </c>
      <c r="Q69" s="17">
        <f t="shared" ref="Q69:Q73" si="75">ROUND(G69*L69,2)</f>
        <v>0</v>
      </c>
      <c r="R69" s="17">
        <f t="shared" ref="R69:R73" si="76">O69+P69+Q69</f>
        <v>0</v>
      </c>
    </row>
    <row r="70" spans="1:18" ht="25.5">
      <c r="A70" s="120" t="s">
        <v>492</v>
      </c>
      <c r="B70" s="121"/>
      <c r="C70" s="137" t="s">
        <v>527</v>
      </c>
      <c r="D70" s="141" t="s">
        <v>538</v>
      </c>
      <c r="E70" s="142" t="s">
        <v>594</v>
      </c>
      <c r="F70" s="123" t="s">
        <v>53</v>
      </c>
      <c r="G70" s="123">
        <v>1</v>
      </c>
      <c r="H70" s="16"/>
      <c r="I70" s="16"/>
      <c r="J70" s="16">
        <f t="shared" si="70"/>
        <v>0</v>
      </c>
      <c r="K70" s="16"/>
      <c r="L70" s="16"/>
      <c r="M70" s="17">
        <f t="shared" si="71"/>
        <v>0</v>
      </c>
      <c r="N70" s="17">
        <f t="shared" si="72"/>
        <v>0</v>
      </c>
      <c r="O70" s="17">
        <f t="shared" si="73"/>
        <v>0</v>
      </c>
      <c r="P70" s="17">
        <f t="shared" si="74"/>
        <v>0</v>
      </c>
      <c r="Q70" s="17">
        <f t="shared" si="75"/>
        <v>0</v>
      </c>
      <c r="R70" s="17">
        <f t="shared" si="76"/>
        <v>0</v>
      </c>
    </row>
    <row r="71" spans="1:18" ht="25.5">
      <c r="A71" s="120" t="s">
        <v>493</v>
      </c>
      <c r="B71" s="121"/>
      <c r="C71" s="137" t="s">
        <v>527</v>
      </c>
      <c r="D71" s="141" t="s">
        <v>520</v>
      </c>
      <c r="E71" s="142" t="s">
        <v>595</v>
      </c>
      <c r="F71" s="123" t="s">
        <v>53</v>
      </c>
      <c r="G71" s="123">
        <v>6</v>
      </c>
      <c r="H71" s="16"/>
      <c r="I71" s="16"/>
      <c r="J71" s="16">
        <f t="shared" si="70"/>
        <v>0</v>
      </c>
      <c r="K71" s="16"/>
      <c r="L71" s="16"/>
      <c r="M71" s="17">
        <f t="shared" si="71"/>
        <v>0</v>
      </c>
      <c r="N71" s="17">
        <f t="shared" si="72"/>
        <v>0</v>
      </c>
      <c r="O71" s="17">
        <f t="shared" si="73"/>
        <v>0</v>
      </c>
      <c r="P71" s="17">
        <f t="shared" si="74"/>
        <v>0</v>
      </c>
      <c r="Q71" s="17">
        <f t="shared" si="75"/>
        <v>0</v>
      </c>
      <c r="R71" s="17">
        <f t="shared" si="76"/>
        <v>0</v>
      </c>
    </row>
    <row r="72" spans="1:18">
      <c r="A72" s="120" t="s">
        <v>494</v>
      </c>
      <c r="B72" s="121"/>
      <c r="C72" s="137" t="s">
        <v>558</v>
      </c>
      <c r="D72" s="141"/>
      <c r="E72" s="142"/>
      <c r="F72" s="123" t="s">
        <v>62</v>
      </c>
      <c r="G72" s="123">
        <v>2</v>
      </c>
      <c r="H72" s="16"/>
      <c r="I72" s="16"/>
      <c r="J72" s="16">
        <f t="shared" si="70"/>
        <v>0</v>
      </c>
      <c r="K72" s="16"/>
      <c r="L72" s="16"/>
      <c r="M72" s="17">
        <f t="shared" si="71"/>
        <v>0</v>
      </c>
      <c r="N72" s="17">
        <f t="shared" si="72"/>
        <v>0</v>
      </c>
      <c r="O72" s="17">
        <f t="shared" si="73"/>
        <v>0</v>
      </c>
      <c r="P72" s="17">
        <f t="shared" si="74"/>
        <v>0</v>
      </c>
      <c r="Q72" s="17">
        <f t="shared" si="75"/>
        <v>0</v>
      </c>
      <c r="R72" s="17">
        <f t="shared" si="76"/>
        <v>0</v>
      </c>
    </row>
    <row r="73" spans="1:18">
      <c r="A73" s="120" t="s">
        <v>626</v>
      </c>
      <c r="B73" s="121"/>
      <c r="C73" s="137" t="s">
        <v>533</v>
      </c>
      <c r="D73" s="141"/>
      <c r="E73" s="142"/>
      <c r="F73" s="123" t="s">
        <v>62</v>
      </c>
      <c r="G73" s="123">
        <v>3</v>
      </c>
      <c r="H73" s="16"/>
      <c r="I73" s="16"/>
      <c r="J73" s="16">
        <f t="shared" si="70"/>
        <v>0</v>
      </c>
      <c r="K73" s="16"/>
      <c r="L73" s="16"/>
      <c r="M73" s="17">
        <f t="shared" si="71"/>
        <v>0</v>
      </c>
      <c r="N73" s="17">
        <f t="shared" si="72"/>
        <v>0</v>
      </c>
      <c r="O73" s="17">
        <f t="shared" si="73"/>
        <v>0</v>
      </c>
      <c r="P73" s="17">
        <f t="shared" si="74"/>
        <v>0</v>
      </c>
      <c r="Q73" s="17">
        <f t="shared" si="75"/>
        <v>0</v>
      </c>
      <c r="R73" s="17">
        <f t="shared" si="76"/>
        <v>0</v>
      </c>
    </row>
    <row r="74" spans="1:18" ht="38.25">
      <c r="A74" s="120" t="s">
        <v>627</v>
      </c>
      <c r="B74" s="121"/>
      <c r="C74" s="137" t="s">
        <v>596</v>
      </c>
      <c r="D74" s="141" t="s">
        <v>597</v>
      </c>
      <c r="E74" s="142" t="s">
        <v>598</v>
      </c>
      <c r="F74" s="123" t="s">
        <v>62</v>
      </c>
      <c r="G74" s="123">
        <v>2</v>
      </c>
      <c r="H74" s="16"/>
      <c r="I74" s="16"/>
      <c r="J74" s="16">
        <f>ROUND(H74*I74,2)</f>
        <v>0</v>
      </c>
      <c r="K74" s="16"/>
      <c r="L74" s="16"/>
      <c r="M74" s="17">
        <f>J74+K74+L74</f>
        <v>0</v>
      </c>
      <c r="N74" s="17">
        <f>ROUND(G74*H74,2)</f>
        <v>0</v>
      </c>
      <c r="O74" s="17">
        <f>ROUND(G74*J74,2)</f>
        <v>0</v>
      </c>
      <c r="P74" s="17">
        <f>ROUND(G74*K74,2)</f>
        <v>0</v>
      </c>
      <c r="Q74" s="17">
        <f>ROUND(G74*L74,2)</f>
        <v>0</v>
      </c>
      <c r="R74" s="17">
        <f>O74+P74+Q74</f>
        <v>0</v>
      </c>
    </row>
    <row r="75" spans="1:18" ht="51">
      <c r="A75" s="120" t="s">
        <v>628</v>
      </c>
      <c r="B75" s="121"/>
      <c r="C75" s="137" t="s">
        <v>574</v>
      </c>
      <c r="D75" s="141" t="s">
        <v>520</v>
      </c>
      <c r="E75" s="142" t="s">
        <v>575</v>
      </c>
      <c r="F75" s="123" t="s">
        <v>62</v>
      </c>
      <c r="G75" s="123">
        <v>2</v>
      </c>
      <c r="H75" s="16"/>
      <c r="I75" s="16"/>
      <c r="J75" s="16">
        <f t="shared" ref="J75:J78" si="77">ROUND(H75*I75,2)</f>
        <v>0</v>
      </c>
      <c r="K75" s="16"/>
      <c r="L75" s="16"/>
      <c r="M75" s="17">
        <f t="shared" ref="M75:M78" si="78">J75+K75+L75</f>
        <v>0</v>
      </c>
      <c r="N75" s="17">
        <f t="shared" ref="N75:N78" si="79">ROUND(G75*H75,2)</f>
        <v>0</v>
      </c>
      <c r="O75" s="17">
        <f t="shared" ref="O75:O78" si="80">ROUND(G75*J75,2)</f>
        <v>0</v>
      </c>
      <c r="P75" s="17">
        <f t="shared" ref="P75:P78" si="81">ROUND(G75*K75,2)</f>
        <v>0</v>
      </c>
      <c r="Q75" s="17">
        <f t="shared" ref="Q75:Q78" si="82">ROUND(G75*L75,2)</f>
        <v>0</v>
      </c>
      <c r="R75" s="17">
        <f t="shared" ref="R75:R78" si="83">O75+P75+Q75</f>
        <v>0</v>
      </c>
    </row>
    <row r="76" spans="1:18" ht="51">
      <c r="A76" s="120" t="s">
        <v>629</v>
      </c>
      <c r="B76" s="121"/>
      <c r="C76" s="137" t="s">
        <v>574</v>
      </c>
      <c r="D76" s="141" t="s">
        <v>520</v>
      </c>
      <c r="E76" s="142" t="s">
        <v>599</v>
      </c>
      <c r="F76" s="123" t="s">
        <v>62</v>
      </c>
      <c r="G76" s="123">
        <v>1</v>
      </c>
      <c r="H76" s="16"/>
      <c r="I76" s="16"/>
      <c r="J76" s="16">
        <f t="shared" si="77"/>
        <v>0</v>
      </c>
      <c r="K76" s="16"/>
      <c r="L76" s="16"/>
      <c r="M76" s="17">
        <f t="shared" si="78"/>
        <v>0</v>
      </c>
      <c r="N76" s="17">
        <f t="shared" si="79"/>
        <v>0</v>
      </c>
      <c r="O76" s="17">
        <f t="shared" si="80"/>
        <v>0</v>
      </c>
      <c r="P76" s="17">
        <f t="shared" si="81"/>
        <v>0</v>
      </c>
      <c r="Q76" s="17">
        <f t="shared" si="82"/>
        <v>0</v>
      </c>
      <c r="R76" s="17">
        <f t="shared" si="83"/>
        <v>0</v>
      </c>
    </row>
    <row r="77" spans="1:18" ht="51">
      <c r="A77" s="120" t="s">
        <v>630</v>
      </c>
      <c r="B77" s="121"/>
      <c r="C77" s="137" t="s">
        <v>574</v>
      </c>
      <c r="D77" s="141" t="s">
        <v>520</v>
      </c>
      <c r="E77" s="142" t="s">
        <v>600</v>
      </c>
      <c r="F77" s="123" t="s">
        <v>62</v>
      </c>
      <c r="G77" s="123">
        <v>1</v>
      </c>
      <c r="H77" s="16"/>
      <c r="I77" s="16"/>
      <c r="J77" s="16">
        <f t="shared" si="77"/>
        <v>0</v>
      </c>
      <c r="K77" s="16"/>
      <c r="L77" s="16"/>
      <c r="M77" s="17">
        <f t="shared" si="78"/>
        <v>0</v>
      </c>
      <c r="N77" s="17">
        <f t="shared" si="79"/>
        <v>0</v>
      </c>
      <c r="O77" s="17">
        <f t="shared" si="80"/>
        <v>0</v>
      </c>
      <c r="P77" s="17">
        <f t="shared" si="81"/>
        <v>0</v>
      </c>
      <c r="Q77" s="17">
        <f t="shared" si="82"/>
        <v>0</v>
      </c>
      <c r="R77" s="17">
        <f t="shared" si="83"/>
        <v>0</v>
      </c>
    </row>
    <row r="78" spans="1:18" ht="51">
      <c r="A78" s="120" t="s">
        <v>631</v>
      </c>
      <c r="B78" s="121"/>
      <c r="C78" s="137" t="s">
        <v>580</v>
      </c>
      <c r="D78" s="141"/>
      <c r="E78" s="142" t="s">
        <v>535</v>
      </c>
      <c r="F78" s="123" t="s">
        <v>52</v>
      </c>
      <c r="G78" s="123">
        <v>2</v>
      </c>
      <c r="H78" s="16"/>
      <c r="I78" s="16"/>
      <c r="J78" s="16">
        <f t="shared" si="77"/>
        <v>0</v>
      </c>
      <c r="K78" s="16"/>
      <c r="L78" s="16"/>
      <c r="M78" s="17">
        <f t="shared" si="78"/>
        <v>0</v>
      </c>
      <c r="N78" s="17">
        <f t="shared" si="79"/>
        <v>0</v>
      </c>
      <c r="O78" s="17">
        <f t="shared" si="80"/>
        <v>0</v>
      </c>
      <c r="P78" s="17">
        <f t="shared" si="81"/>
        <v>0</v>
      </c>
      <c r="Q78" s="17">
        <f t="shared" si="82"/>
        <v>0</v>
      </c>
      <c r="R78" s="17">
        <f t="shared" si="83"/>
        <v>0</v>
      </c>
    </row>
    <row r="79" spans="1:18" ht="25.5">
      <c r="A79" s="120" t="s">
        <v>632</v>
      </c>
      <c r="B79" s="121"/>
      <c r="C79" s="137" t="s">
        <v>581</v>
      </c>
      <c r="D79" s="141" t="s">
        <v>566</v>
      </c>
      <c r="E79" s="142" t="s">
        <v>582</v>
      </c>
      <c r="F79" s="123" t="s">
        <v>62</v>
      </c>
      <c r="G79" s="123">
        <v>2</v>
      </c>
      <c r="H79" s="16"/>
      <c r="I79" s="16"/>
      <c r="J79" s="16">
        <f>ROUND(H79*I79,2)</f>
        <v>0</v>
      </c>
      <c r="K79" s="16"/>
      <c r="L79" s="16"/>
      <c r="M79" s="17">
        <f>J79+K79+L79</f>
        <v>0</v>
      </c>
      <c r="N79" s="17">
        <f>ROUND(G79*H79,2)</f>
        <v>0</v>
      </c>
      <c r="O79" s="17">
        <f>ROUND(G79*J79,2)</f>
        <v>0</v>
      </c>
      <c r="P79" s="17">
        <f>ROUND(G79*K79,2)</f>
        <v>0</v>
      </c>
      <c r="Q79" s="17">
        <f>ROUND(G79*L79,2)</f>
        <v>0</v>
      </c>
      <c r="R79" s="17">
        <f>O79+P79+Q79</f>
        <v>0</v>
      </c>
    </row>
    <row r="80" spans="1:18" ht="25.5">
      <c r="A80" s="120" t="s">
        <v>633</v>
      </c>
      <c r="B80" s="121"/>
      <c r="C80" s="137" t="s">
        <v>583</v>
      </c>
      <c r="D80" s="141"/>
      <c r="E80" s="142"/>
      <c r="F80" s="123" t="s">
        <v>62</v>
      </c>
      <c r="G80" s="123">
        <v>2</v>
      </c>
      <c r="H80" s="16"/>
      <c r="I80" s="16"/>
      <c r="J80" s="16">
        <f t="shared" ref="J80:J83" si="84">ROUND(H80*I80,2)</f>
        <v>0</v>
      </c>
      <c r="K80" s="16"/>
      <c r="L80" s="16"/>
      <c r="M80" s="17">
        <f t="shared" ref="M80:M83" si="85">J80+K80+L80</f>
        <v>0</v>
      </c>
      <c r="N80" s="17">
        <f t="shared" ref="N80:N83" si="86">ROUND(G80*H80,2)</f>
        <v>0</v>
      </c>
      <c r="O80" s="17">
        <f t="shared" ref="O80:O83" si="87">ROUND(G80*J80,2)</f>
        <v>0</v>
      </c>
      <c r="P80" s="17">
        <f t="shared" ref="P80:P83" si="88">ROUND(G80*K80,2)</f>
        <v>0</v>
      </c>
      <c r="Q80" s="17">
        <f t="shared" ref="Q80:Q83" si="89">ROUND(G80*L80,2)</f>
        <v>0</v>
      </c>
      <c r="R80" s="17">
        <f t="shared" ref="R80:R83" si="90">O80+P80+Q80</f>
        <v>0</v>
      </c>
    </row>
    <row r="81" spans="1:229">
      <c r="A81" s="120" t="s">
        <v>634</v>
      </c>
      <c r="B81" s="121"/>
      <c r="C81" s="137" t="s">
        <v>409</v>
      </c>
      <c r="D81" s="141"/>
      <c r="E81" s="142"/>
      <c r="F81" s="123" t="s">
        <v>68</v>
      </c>
      <c r="G81" s="123">
        <v>1</v>
      </c>
      <c r="H81" s="16"/>
      <c r="I81" s="16"/>
      <c r="J81" s="16">
        <f t="shared" si="84"/>
        <v>0</v>
      </c>
      <c r="K81" s="16"/>
      <c r="L81" s="16"/>
      <c r="M81" s="17">
        <f t="shared" si="85"/>
        <v>0</v>
      </c>
      <c r="N81" s="17">
        <f t="shared" si="86"/>
        <v>0</v>
      </c>
      <c r="O81" s="17">
        <f t="shared" si="87"/>
        <v>0</v>
      </c>
      <c r="P81" s="17">
        <f t="shared" si="88"/>
        <v>0</v>
      </c>
      <c r="Q81" s="17">
        <f t="shared" si="89"/>
        <v>0</v>
      </c>
      <c r="R81" s="17">
        <f t="shared" si="90"/>
        <v>0</v>
      </c>
    </row>
    <row r="82" spans="1:229" ht="25.5">
      <c r="A82" s="120" t="s">
        <v>635</v>
      </c>
      <c r="B82" s="121"/>
      <c r="C82" s="137" t="s">
        <v>585</v>
      </c>
      <c r="D82" s="141"/>
      <c r="E82" s="142"/>
      <c r="F82" s="123" t="s">
        <v>68</v>
      </c>
      <c r="G82" s="123">
        <v>1</v>
      </c>
      <c r="H82" s="16"/>
      <c r="I82" s="16"/>
      <c r="J82" s="16">
        <f t="shared" si="84"/>
        <v>0</v>
      </c>
      <c r="K82" s="16"/>
      <c r="L82" s="16"/>
      <c r="M82" s="17">
        <f t="shared" si="85"/>
        <v>0</v>
      </c>
      <c r="N82" s="17">
        <f t="shared" si="86"/>
        <v>0</v>
      </c>
      <c r="O82" s="17">
        <f t="shared" si="87"/>
        <v>0</v>
      </c>
      <c r="P82" s="17">
        <f t="shared" si="88"/>
        <v>0</v>
      </c>
      <c r="Q82" s="17">
        <f t="shared" si="89"/>
        <v>0</v>
      </c>
      <c r="R82" s="17">
        <f t="shared" si="90"/>
        <v>0</v>
      </c>
    </row>
    <row r="83" spans="1:229" ht="25.5">
      <c r="A83" s="120">
        <v>3</v>
      </c>
      <c r="B83" s="121"/>
      <c r="C83" s="137" t="s">
        <v>601</v>
      </c>
      <c r="D83" s="141">
        <v>100</v>
      </c>
      <c r="E83" s="142"/>
      <c r="F83" s="123" t="s">
        <v>602</v>
      </c>
      <c r="G83" s="123">
        <v>2</v>
      </c>
      <c r="H83" s="16"/>
      <c r="I83" s="16"/>
      <c r="J83" s="16">
        <f t="shared" si="84"/>
        <v>0</v>
      </c>
      <c r="K83" s="16"/>
      <c r="L83" s="16"/>
      <c r="M83" s="17">
        <f t="shared" si="85"/>
        <v>0</v>
      </c>
      <c r="N83" s="17">
        <f t="shared" si="86"/>
        <v>0</v>
      </c>
      <c r="O83" s="17">
        <f t="shared" si="87"/>
        <v>0</v>
      </c>
      <c r="P83" s="17">
        <f t="shared" si="88"/>
        <v>0</v>
      </c>
      <c r="Q83" s="17">
        <f t="shared" si="89"/>
        <v>0</v>
      </c>
      <c r="R83" s="17">
        <f t="shared" si="90"/>
        <v>0</v>
      </c>
    </row>
    <row r="84" spans="1:229">
      <c r="A84" s="120">
        <v>4</v>
      </c>
      <c r="B84" s="121"/>
      <c r="C84" s="137" t="s">
        <v>527</v>
      </c>
      <c r="D84" s="141">
        <v>100</v>
      </c>
      <c r="E84" s="142" t="s">
        <v>546</v>
      </c>
      <c r="F84" s="123" t="s">
        <v>53</v>
      </c>
      <c r="G84" s="123">
        <v>3</v>
      </c>
      <c r="H84" s="16"/>
      <c r="I84" s="16"/>
      <c r="J84" s="16">
        <f>ROUND(H84*I84,2)</f>
        <v>0</v>
      </c>
      <c r="K84" s="16"/>
      <c r="L84" s="16"/>
      <c r="M84" s="17">
        <f>J84+K84+L84</f>
        <v>0</v>
      </c>
      <c r="N84" s="17">
        <f>ROUND(G84*H84,2)</f>
        <v>0</v>
      </c>
      <c r="O84" s="17">
        <f>ROUND(G84*J84,2)</f>
        <v>0</v>
      </c>
      <c r="P84" s="17">
        <f>ROUND(G84*K84,2)</f>
        <v>0</v>
      </c>
      <c r="Q84" s="17">
        <f>ROUND(G84*L84,2)</f>
        <v>0</v>
      </c>
      <c r="R84" s="17">
        <f>O84+P84+Q84</f>
        <v>0</v>
      </c>
    </row>
    <row r="85" spans="1:229">
      <c r="A85" s="120">
        <v>5</v>
      </c>
      <c r="B85" s="121"/>
      <c r="C85" s="137" t="s">
        <v>603</v>
      </c>
      <c r="D85" s="141">
        <v>100</v>
      </c>
      <c r="E85" s="142"/>
      <c r="F85" s="123" t="s">
        <v>604</v>
      </c>
      <c r="G85" s="123">
        <v>1</v>
      </c>
      <c r="H85" s="16"/>
      <c r="I85" s="16"/>
      <c r="J85" s="16">
        <f t="shared" ref="J85:J88" si="91">ROUND(H85*I85,2)</f>
        <v>0</v>
      </c>
      <c r="K85" s="16"/>
      <c r="L85" s="16"/>
      <c r="M85" s="17">
        <f t="shared" ref="M85:M88" si="92">J85+K85+L85</f>
        <v>0</v>
      </c>
      <c r="N85" s="17">
        <f t="shared" ref="N85:N88" si="93">ROUND(G85*H85,2)</f>
        <v>0</v>
      </c>
      <c r="O85" s="17">
        <f t="shared" ref="O85:O88" si="94">ROUND(G85*J85,2)</f>
        <v>0</v>
      </c>
      <c r="P85" s="17">
        <f t="shared" ref="P85:P88" si="95">ROUND(G85*K85,2)</f>
        <v>0</v>
      </c>
      <c r="Q85" s="17">
        <f t="shared" ref="Q85:Q88" si="96">ROUND(G85*L85,2)</f>
        <v>0</v>
      </c>
      <c r="R85" s="17">
        <f t="shared" ref="R85:R88" si="97">O85+P85+Q85</f>
        <v>0</v>
      </c>
    </row>
    <row r="86" spans="1:229">
      <c r="A86" s="120">
        <v>6</v>
      </c>
      <c r="B86" s="121"/>
      <c r="C86" s="137" t="s">
        <v>527</v>
      </c>
      <c r="D86" s="141">
        <v>160</v>
      </c>
      <c r="E86" s="142" t="s">
        <v>592</v>
      </c>
      <c r="F86" s="123" t="s">
        <v>53</v>
      </c>
      <c r="G86" s="123">
        <v>1</v>
      </c>
      <c r="H86" s="16"/>
      <c r="I86" s="16"/>
      <c r="J86" s="16">
        <f t="shared" si="91"/>
        <v>0</v>
      </c>
      <c r="K86" s="16"/>
      <c r="L86" s="16"/>
      <c r="M86" s="17">
        <f t="shared" si="92"/>
        <v>0</v>
      </c>
      <c r="N86" s="17">
        <f t="shared" si="93"/>
        <v>0</v>
      </c>
      <c r="O86" s="17">
        <f t="shared" si="94"/>
        <v>0</v>
      </c>
      <c r="P86" s="17">
        <f t="shared" si="95"/>
        <v>0</v>
      </c>
      <c r="Q86" s="17">
        <f t="shared" si="96"/>
        <v>0</v>
      </c>
      <c r="R86" s="17">
        <f t="shared" si="97"/>
        <v>0</v>
      </c>
    </row>
    <row r="87" spans="1:229">
      <c r="A87" s="120">
        <v>7</v>
      </c>
      <c r="B87" s="121"/>
      <c r="C87" s="137" t="s">
        <v>527</v>
      </c>
      <c r="D87" s="141">
        <v>200</v>
      </c>
      <c r="E87" s="142" t="s">
        <v>605</v>
      </c>
      <c r="F87" s="123" t="s">
        <v>53</v>
      </c>
      <c r="G87" s="123">
        <v>14</v>
      </c>
      <c r="H87" s="16"/>
      <c r="I87" s="16"/>
      <c r="J87" s="16">
        <f t="shared" si="91"/>
        <v>0</v>
      </c>
      <c r="K87" s="16"/>
      <c r="L87" s="16"/>
      <c r="M87" s="17">
        <f t="shared" si="92"/>
        <v>0</v>
      </c>
      <c r="N87" s="17">
        <f t="shared" si="93"/>
        <v>0</v>
      </c>
      <c r="O87" s="17">
        <f t="shared" si="94"/>
        <v>0</v>
      </c>
      <c r="P87" s="17">
        <f t="shared" si="95"/>
        <v>0</v>
      </c>
      <c r="Q87" s="17">
        <f t="shared" si="96"/>
        <v>0</v>
      </c>
      <c r="R87" s="17">
        <f t="shared" si="97"/>
        <v>0</v>
      </c>
    </row>
    <row r="88" spans="1:229" ht="26.25" thickBot="1">
      <c r="A88" s="120">
        <v>8</v>
      </c>
      <c r="B88" s="121"/>
      <c r="C88" s="137" t="s">
        <v>606</v>
      </c>
      <c r="D88" s="141"/>
      <c r="E88" s="142"/>
      <c r="F88" s="123" t="s">
        <v>68</v>
      </c>
      <c r="G88" s="123">
        <v>1</v>
      </c>
      <c r="H88" s="16"/>
      <c r="I88" s="16"/>
      <c r="J88" s="16">
        <f t="shared" si="91"/>
        <v>0</v>
      </c>
      <c r="K88" s="16"/>
      <c r="L88" s="16"/>
      <c r="M88" s="17">
        <f t="shared" si="92"/>
        <v>0</v>
      </c>
      <c r="N88" s="17">
        <f t="shared" si="93"/>
        <v>0</v>
      </c>
      <c r="O88" s="17">
        <f t="shared" si="94"/>
        <v>0</v>
      </c>
      <c r="P88" s="17">
        <f t="shared" si="95"/>
        <v>0</v>
      </c>
      <c r="Q88" s="17">
        <f t="shared" si="96"/>
        <v>0</v>
      </c>
      <c r="R88" s="17">
        <f t="shared" si="97"/>
        <v>0</v>
      </c>
    </row>
    <row r="89" spans="1:229" ht="30" customHeight="1" thickBot="1">
      <c r="A89" s="254" t="s">
        <v>49</v>
      </c>
      <c r="B89" s="255"/>
      <c r="C89" s="255"/>
      <c r="D89" s="255"/>
      <c r="E89" s="255"/>
      <c r="F89" s="255"/>
      <c r="G89" s="255"/>
      <c r="H89" s="255"/>
      <c r="I89" s="255"/>
      <c r="J89" s="255"/>
      <c r="K89" s="255"/>
      <c r="L89" s="255"/>
      <c r="M89" s="255"/>
      <c r="N89" s="35">
        <f>SUM(N16:N88)</f>
        <v>0</v>
      </c>
      <c r="O89" s="35">
        <f>SUM(O16:O88)</f>
        <v>0</v>
      </c>
      <c r="P89" s="35">
        <f>SUM(P16:P88)</f>
        <v>0</v>
      </c>
      <c r="Q89" s="35">
        <f>SUM(Q16:Q88)</f>
        <v>0</v>
      </c>
      <c r="R89" s="35">
        <f>SUM(R16:R88)</f>
        <v>0</v>
      </c>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7"/>
      <c r="GW89" s="7"/>
      <c r="GX89" s="7"/>
      <c r="GY89" s="7"/>
      <c r="GZ89" s="7"/>
      <c r="HA89" s="7"/>
      <c r="HB89" s="7"/>
      <c r="HC89" s="7"/>
      <c r="HD89" s="7"/>
      <c r="HE89" s="7"/>
      <c r="HF89" s="7"/>
      <c r="HG89" s="7"/>
      <c r="HH89" s="7"/>
      <c r="HI89" s="7"/>
      <c r="HJ89" s="7"/>
      <c r="HK89" s="7"/>
      <c r="HL89" s="7"/>
      <c r="HM89" s="7"/>
      <c r="HN89" s="7"/>
      <c r="HO89" s="7"/>
      <c r="HP89" s="7"/>
      <c r="HQ89" s="7"/>
      <c r="HR89" s="7"/>
      <c r="HS89" s="7"/>
      <c r="HT89" s="7"/>
      <c r="HU89" s="7"/>
    </row>
    <row r="90" spans="1:229" ht="12.75" customHeight="1">
      <c r="A90" s="33"/>
      <c r="B90" s="33"/>
      <c r="C90" s="33"/>
      <c r="D90" s="33"/>
      <c r="E90" s="33"/>
      <c r="F90" s="33"/>
      <c r="G90" s="33"/>
      <c r="H90" s="33"/>
      <c r="I90" s="33"/>
      <c r="J90" s="33"/>
      <c r="K90" s="33"/>
      <c r="L90" s="33"/>
      <c r="M90" s="33"/>
      <c r="N90" s="34"/>
      <c r="O90" s="34"/>
      <c r="P90" s="34"/>
      <c r="Q90" s="34"/>
      <c r="R90" s="34"/>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c r="GI90" s="7"/>
      <c r="GJ90" s="7"/>
      <c r="GK90" s="7"/>
      <c r="GL90" s="7"/>
      <c r="GM90" s="7"/>
      <c r="GN90" s="7"/>
      <c r="GO90" s="7"/>
      <c r="GP90" s="7"/>
      <c r="GQ90" s="7"/>
      <c r="GR90" s="7"/>
      <c r="GS90" s="7"/>
      <c r="GT90" s="7"/>
      <c r="GU90" s="7"/>
      <c r="GV90" s="7"/>
      <c r="GW90" s="7"/>
      <c r="GX90" s="7"/>
      <c r="GY90" s="7"/>
      <c r="GZ90" s="7"/>
      <c r="HA90" s="7"/>
      <c r="HB90" s="7"/>
      <c r="HC90" s="7"/>
      <c r="HD90" s="7"/>
      <c r="HE90" s="7"/>
      <c r="HF90" s="7"/>
      <c r="HG90" s="7"/>
      <c r="HH90" s="7"/>
      <c r="HI90" s="7"/>
      <c r="HJ90" s="7"/>
      <c r="HK90" s="7"/>
      <c r="HL90" s="7"/>
      <c r="HM90" s="7"/>
      <c r="HN90" s="7"/>
      <c r="HO90" s="7"/>
      <c r="HP90" s="7"/>
      <c r="HQ90" s="7"/>
      <c r="HR90" s="7"/>
      <c r="HS90" s="7"/>
      <c r="HT90" s="7"/>
      <c r="HU90" s="7"/>
    </row>
    <row r="91" spans="1:229" ht="12.75" customHeight="1">
      <c r="A91" s="150" t="s">
        <v>779</v>
      </c>
      <c r="B91" s="33"/>
      <c r="C91" s="33"/>
      <c r="D91" s="33"/>
      <c r="E91" s="33"/>
      <c r="F91" s="33"/>
      <c r="G91" s="33"/>
      <c r="H91" s="33"/>
      <c r="I91" s="33"/>
      <c r="J91" s="33"/>
      <c r="K91" s="33"/>
      <c r="L91" s="33"/>
      <c r="M91" s="33"/>
      <c r="N91" s="34"/>
      <c r="O91" s="34"/>
      <c r="P91" s="34"/>
      <c r="Q91" s="34"/>
      <c r="R91" s="34"/>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c r="GI91" s="7"/>
      <c r="GJ91" s="7"/>
      <c r="GK91" s="7"/>
      <c r="GL91" s="7"/>
      <c r="GM91" s="7"/>
      <c r="GN91" s="7"/>
      <c r="GO91" s="7"/>
      <c r="GP91" s="7"/>
      <c r="GQ91" s="7"/>
      <c r="GR91" s="7"/>
      <c r="GS91" s="7"/>
      <c r="GT91" s="7"/>
      <c r="GU91" s="7"/>
      <c r="GV91" s="7"/>
      <c r="GW91" s="7"/>
      <c r="GX91" s="7"/>
      <c r="GY91" s="7"/>
      <c r="GZ91" s="7"/>
      <c r="HA91" s="7"/>
      <c r="HB91" s="7"/>
      <c r="HC91" s="7"/>
      <c r="HD91" s="7"/>
      <c r="HE91" s="7"/>
      <c r="HF91" s="7"/>
      <c r="HG91" s="7"/>
      <c r="HH91" s="7"/>
      <c r="HI91" s="7"/>
      <c r="HJ91" s="7"/>
      <c r="HK91" s="7"/>
      <c r="HL91" s="7"/>
      <c r="HM91" s="7"/>
      <c r="HN91" s="7"/>
      <c r="HO91" s="7"/>
      <c r="HP91" s="7"/>
      <c r="HQ91" s="7"/>
      <c r="HR91" s="7"/>
      <c r="HS91" s="7"/>
      <c r="HT91" s="7"/>
      <c r="HU91" s="7"/>
    </row>
    <row r="92" spans="1:229" ht="12.75" customHeight="1">
      <c r="A92" s="150" t="s">
        <v>780</v>
      </c>
      <c r="B92" s="33"/>
      <c r="C92" s="33"/>
      <c r="D92" s="33"/>
      <c r="E92" s="33"/>
      <c r="F92" s="33"/>
      <c r="G92" s="33"/>
      <c r="H92" s="33"/>
      <c r="I92" s="33"/>
      <c r="J92" s="33"/>
      <c r="K92" s="33"/>
      <c r="L92" s="33"/>
      <c r="M92" s="33"/>
      <c r="N92" s="34"/>
      <c r="O92" s="34"/>
      <c r="P92" s="34"/>
      <c r="Q92" s="34"/>
      <c r="R92" s="34"/>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7"/>
      <c r="GQ92" s="7"/>
      <c r="GR92" s="7"/>
      <c r="GS92" s="7"/>
      <c r="GT92" s="7"/>
      <c r="GU92" s="7"/>
      <c r="GV92" s="7"/>
      <c r="GW92" s="7"/>
      <c r="GX92" s="7"/>
      <c r="GY92" s="7"/>
      <c r="GZ92" s="7"/>
      <c r="HA92" s="7"/>
      <c r="HB92" s="7"/>
      <c r="HC92" s="7"/>
      <c r="HD92" s="7"/>
      <c r="HE92" s="7"/>
      <c r="HF92" s="7"/>
      <c r="HG92" s="7"/>
      <c r="HH92" s="7"/>
      <c r="HI92" s="7"/>
      <c r="HJ92" s="7"/>
      <c r="HK92" s="7"/>
      <c r="HL92" s="7"/>
      <c r="HM92" s="7"/>
      <c r="HN92" s="7"/>
      <c r="HO92" s="7"/>
      <c r="HP92" s="7"/>
      <c r="HQ92" s="7"/>
      <c r="HR92" s="7"/>
      <c r="HS92" s="7"/>
      <c r="HT92" s="7"/>
      <c r="HU92" s="7"/>
    </row>
    <row r="93" spans="1:229" ht="12.75" customHeight="1">
      <c r="A93" s="150" t="s">
        <v>781</v>
      </c>
      <c r="B93" s="33"/>
      <c r="C93" s="33"/>
      <c r="D93" s="33"/>
      <c r="E93" s="33"/>
      <c r="F93" s="33"/>
      <c r="G93" s="33"/>
      <c r="H93" s="33"/>
      <c r="I93" s="33"/>
      <c r="J93" s="33"/>
      <c r="K93" s="33"/>
      <c r="L93" s="33"/>
      <c r="M93" s="33"/>
      <c r="N93" s="34"/>
      <c r="O93" s="34"/>
      <c r="P93" s="34"/>
      <c r="Q93" s="34"/>
      <c r="R93" s="34"/>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c r="HT93" s="7"/>
      <c r="HU93" s="7"/>
    </row>
    <row r="94" spans="1:229" ht="12.75" customHeight="1">
      <c r="A94" s="150" t="s">
        <v>782</v>
      </c>
      <c r="B94" s="33"/>
      <c r="C94" s="33"/>
      <c r="D94" s="33"/>
      <c r="E94" s="33"/>
      <c r="F94" s="33"/>
      <c r="G94" s="33"/>
      <c r="H94" s="33"/>
      <c r="I94" s="33"/>
      <c r="J94" s="33"/>
      <c r="K94" s="33"/>
      <c r="L94" s="33"/>
      <c r="M94" s="33"/>
      <c r="N94" s="34"/>
      <c r="O94" s="34"/>
      <c r="P94" s="34"/>
      <c r="Q94" s="34"/>
      <c r="R94" s="34"/>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c r="HT94" s="7"/>
      <c r="HU94" s="7"/>
    </row>
    <row r="95" spans="1:229" ht="12.75" customHeight="1">
      <c r="A95" s="150" t="s">
        <v>783</v>
      </c>
      <c r="B95" s="33"/>
      <c r="C95" s="33"/>
      <c r="D95" s="33"/>
      <c r="E95" s="33"/>
      <c r="F95" s="33"/>
      <c r="G95" s="33"/>
      <c r="H95" s="33"/>
      <c r="I95" s="33"/>
      <c r="J95" s="33"/>
      <c r="K95" s="33"/>
      <c r="L95" s="33"/>
      <c r="M95" s="33"/>
      <c r="N95" s="34"/>
      <c r="O95" s="34"/>
      <c r="P95" s="34"/>
      <c r="Q95" s="34"/>
      <c r="R95" s="34"/>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row>
    <row r="96" spans="1:229" ht="12.75" customHeight="1">
      <c r="A96" s="150" t="s">
        <v>784</v>
      </c>
      <c r="B96" s="33"/>
      <c r="C96" s="33"/>
      <c r="D96" s="33"/>
      <c r="E96" s="33"/>
      <c r="F96" s="33"/>
      <c r="G96" s="33"/>
      <c r="H96" s="33"/>
      <c r="I96" s="33"/>
      <c r="J96" s="33"/>
      <c r="K96" s="33"/>
      <c r="L96" s="33"/>
      <c r="M96" s="33"/>
      <c r="N96" s="34"/>
      <c r="O96" s="34"/>
      <c r="P96" s="34"/>
      <c r="Q96" s="34"/>
      <c r="R96" s="34"/>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150" t="s">
        <v>785</v>
      </c>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33"/>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3.5">
      <c r="E99" s="44" t="s">
        <v>5</v>
      </c>
      <c r="F99" s="251" t="str">
        <f>IF(KOPTĀME!B23=0,"",KOPTĀME!B23)</f>
        <v/>
      </c>
      <c r="G99" s="251"/>
      <c r="H99" s="251"/>
      <c r="I99" s="251"/>
      <c r="J99" s="251"/>
      <c r="K99" s="251"/>
      <c r="L99" s="251"/>
      <c r="M99" s="251"/>
      <c r="N99" s="251"/>
      <c r="O99" s="251"/>
      <c r="P99" s="251"/>
      <c r="Q99" s="251"/>
      <c r="R99" s="251"/>
    </row>
    <row r="100" spans="1:229" ht="10.5" customHeight="1">
      <c r="E100" s="45"/>
      <c r="F100" s="210" t="s">
        <v>6</v>
      </c>
      <c r="G100" s="210"/>
      <c r="H100" s="210"/>
      <c r="I100" s="210"/>
      <c r="J100" s="210"/>
      <c r="K100" s="210"/>
      <c r="L100" s="210"/>
      <c r="M100" s="210"/>
      <c r="N100" s="210"/>
      <c r="O100" s="210"/>
      <c r="P100" s="210"/>
      <c r="Q100" s="210"/>
      <c r="R100" s="210"/>
    </row>
    <row r="101" spans="1:229" ht="10.5" customHeight="1">
      <c r="E101" s="45"/>
      <c r="F101" s="99"/>
      <c r="G101" s="99"/>
      <c r="H101" s="99"/>
      <c r="I101" s="99"/>
      <c r="J101" s="99"/>
      <c r="K101" s="99"/>
      <c r="L101" s="99"/>
      <c r="M101" s="99"/>
      <c r="N101" s="99"/>
      <c r="O101" s="99"/>
      <c r="P101" s="99"/>
      <c r="Q101" s="99"/>
      <c r="R101" s="99"/>
    </row>
    <row r="102" spans="1:229" ht="15">
      <c r="E102" s="66" t="s">
        <v>36</v>
      </c>
      <c r="F102" s="253" t="str">
        <f>IF(KOPTĀME!B28=0,"",KOPTĀME!B28)</f>
        <v/>
      </c>
      <c r="G102" s="253"/>
      <c r="H102" s="253"/>
      <c r="I102" s="100"/>
      <c r="J102" s="100"/>
      <c r="K102" s="100"/>
      <c r="L102" s="100"/>
      <c r="M102" s="100"/>
      <c r="N102" s="100"/>
      <c r="O102" s="101"/>
      <c r="P102" s="102"/>
    </row>
    <row r="103" spans="1:229" ht="14.25">
      <c r="E103" s="49"/>
      <c r="F103" s="50"/>
      <c r="G103" s="49"/>
      <c r="H103" s="39"/>
      <c r="I103" s="103"/>
      <c r="J103" s="103"/>
      <c r="K103" s="103"/>
      <c r="L103" s="103"/>
      <c r="M103" s="103"/>
      <c r="N103" s="103"/>
      <c r="O103" s="103"/>
      <c r="P103" s="104"/>
    </row>
    <row r="104" spans="1:229" ht="13.5">
      <c r="E104" s="44" t="s">
        <v>11</v>
      </c>
      <c r="F104" s="251" t="str">
        <f>IF(Kopsav.!C45=0,"",Kopsav.!C45)</f>
        <v/>
      </c>
      <c r="G104" s="251"/>
      <c r="H104" s="251"/>
      <c r="I104" s="251"/>
      <c r="J104" s="251"/>
      <c r="K104" s="251"/>
      <c r="L104" s="251"/>
      <c r="M104" s="251"/>
      <c r="N104" s="251"/>
      <c r="O104" s="251"/>
      <c r="P104" s="251"/>
      <c r="Q104" s="251"/>
      <c r="R104" s="251"/>
    </row>
    <row r="105" spans="1:229">
      <c r="E105" s="45"/>
      <c r="F105" s="210" t="s">
        <v>6</v>
      </c>
      <c r="G105" s="210"/>
      <c r="H105" s="210"/>
      <c r="I105" s="210"/>
      <c r="J105" s="210"/>
      <c r="K105" s="210"/>
      <c r="L105" s="210"/>
      <c r="M105" s="210"/>
      <c r="N105" s="210"/>
      <c r="O105" s="210"/>
      <c r="P105" s="210"/>
      <c r="Q105" s="210"/>
      <c r="R105" s="210"/>
    </row>
    <row r="106" spans="1:229" ht="9" customHeight="1">
      <c r="E106" s="45"/>
      <c r="F106" s="211"/>
      <c r="G106" s="211"/>
      <c r="H106" s="211"/>
    </row>
    <row r="107" spans="1:229" ht="13.5">
      <c r="E107" s="48" t="s">
        <v>7</v>
      </c>
      <c r="F107" s="67" t="str">
        <f>IF(KOPTĀME!B26=0,"",KOPTĀME!B26)</f>
        <v/>
      </c>
      <c r="G107" s="67"/>
      <c r="H107" s="45"/>
    </row>
  </sheetData>
  <sheetProtection algorithmName="SHA-512" hashValue="rdyl13cyGDlDz6rJ1st6EILZpKUmTw91+L2gvfiAYvaNYkkHQmSboDpEz0ULgdiKusjOWRsFhO8xOws8mvGzpQ==" saltValue="8AnZ0iNRdAg3hEwbBlrgCw==" spinCount="100000" sheet="1" formatCells="0" formatColumns="0" formatRows="0" insertColumns="0" insertRows="0" insertHyperlinks="0" deleteColumns="0" deleteRows="0" sort="0" autoFilter="0" pivotTables="0"/>
  <autoFilter ref="A15:HU89" xr:uid="{00000000-0009-0000-0000-000002000000}"/>
  <mergeCells count="17">
    <mergeCell ref="F106:H106"/>
    <mergeCell ref="A89:M89"/>
    <mergeCell ref="F99:R99"/>
    <mergeCell ref="F100:R100"/>
    <mergeCell ref="F102:H102"/>
    <mergeCell ref="F104:R104"/>
    <mergeCell ref="F105:R105"/>
    <mergeCell ref="A6:R6"/>
    <mergeCell ref="P11:Q11"/>
    <mergeCell ref="P12:Q12"/>
    <mergeCell ref="A14:A15"/>
    <mergeCell ref="B14:B15"/>
    <mergeCell ref="C14:E15"/>
    <mergeCell ref="F14:F15"/>
    <mergeCell ref="G14:G15"/>
    <mergeCell ref="H14:M14"/>
    <mergeCell ref="N14:R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960AD-988F-4417-9516-F8E9B1BE261E}">
  <sheetPr>
    <pageSetUpPr fitToPage="1"/>
  </sheetPr>
  <dimension ref="A1:HT74"/>
  <sheetViews>
    <sheetView showGridLines="0" view="pageBreakPreview" topLeftCell="A43" zoomScaleNormal="100" zoomScaleSheetLayoutView="100" workbookViewId="0">
      <selection activeCell="O18" sqref="O18"/>
    </sheetView>
  </sheetViews>
  <sheetFormatPr defaultRowHeight="12.75"/>
  <cols>
    <col min="1" max="1" width="6.28515625" style="3" customWidth="1"/>
    <col min="2" max="2" width="3" style="3" customWidth="1"/>
    <col min="3" max="3" width="28.28515625" style="3" customWidth="1"/>
    <col min="4" max="4" width="15.7109375" style="18" customWidth="1"/>
    <col min="5" max="5" width="9.85546875" style="19" customWidth="1"/>
    <col min="6" max="6" width="9.5703125" style="20" customWidth="1"/>
    <col min="7" max="7" width="6.7109375" style="2" customWidth="1"/>
    <col min="8" max="8" width="8.28515625" style="2" customWidth="1"/>
    <col min="9" max="9" width="7.28515625" style="2" customWidth="1"/>
    <col min="10" max="10" width="8.42578125" style="2" customWidth="1"/>
    <col min="11" max="11" width="9.28515625" style="2" customWidth="1"/>
    <col min="12" max="12" width="8.28515625" style="2" customWidth="1"/>
    <col min="13" max="16" width="11.140625" style="2" customWidth="1"/>
    <col min="17" max="17" width="11.7109375" style="2" customWidth="1"/>
    <col min="18" max="18" width="10.28515625" style="2" customWidth="1"/>
    <col min="19" max="228" width="8.85546875" style="2"/>
    <col min="229" max="229" width="4" style="2" customWidth="1"/>
    <col min="230" max="230" width="31.42578125" style="2" customWidth="1"/>
    <col min="231" max="231" width="5.7109375" style="2" customWidth="1"/>
    <col min="232" max="232" width="8.42578125" style="2" customWidth="1"/>
    <col min="233" max="233" width="6.140625" style="2" customWidth="1"/>
    <col min="234" max="234" width="6.5703125" style="2" customWidth="1"/>
    <col min="235" max="235" width="7.28515625" style="2" customWidth="1"/>
    <col min="236" max="236" width="8.28515625" style="2" customWidth="1"/>
    <col min="237" max="237" width="7.28515625" style="2" customWidth="1"/>
    <col min="238" max="238" width="6.7109375" style="2" customWidth="1"/>
    <col min="239" max="239" width="11.140625" style="2" customWidth="1"/>
    <col min="240" max="240" width="9.5703125" style="2" customWidth="1"/>
    <col min="241" max="242" width="11.140625" style="2" customWidth="1"/>
    <col min="243" max="243" width="8.85546875" style="2" customWidth="1"/>
    <col min="244" max="484" width="8.85546875" style="2"/>
    <col min="485" max="485" width="4" style="2" customWidth="1"/>
    <col min="486" max="486" width="31.42578125" style="2" customWidth="1"/>
    <col min="487" max="487" width="5.7109375" style="2" customWidth="1"/>
    <col min="488" max="488" width="8.42578125" style="2" customWidth="1"/>
    <col min="489" max="489" width="6.140625" style="2" customWidth="1"/>
    <col min="490" max="490" width="6.5703125" style="2" customWidth="1"/>
    <col min="491" max="491" width="7.28515625" style="2" customWidth="1"/>
    <col min="492" max="492" width="8.28515625" style="2" customWidth="1"/>
    <col min="493" max="493" width="7.28515625" style="2" customWidth="1"/>
    <col min="494" max="494" width="6.7109375" style="2" customWidth="1"/>
    <col min="495" max="495" width="11.140625" style="2" customWidth="1"/>
    <col min="496" max="496" width="9.5703125" style="2" customWidth="1"/>
    <col min="497" max="498" width="11.140625" style="2" customWidth="1"/>
    <col min="499" max="499" width="8.85546875" style="2" customWidth="1"/>
    <col min="500" max="740" width="8.85546875" style="2"/>
    <col min="741" max="741" width="4" style="2" customWidth="1"/>
    <col min="742" max="742" width="31.42578125" style="2" customWidth="1"/>
    <col min="743" max="743" width="5.7109375" style="2" customWidth="1"/>
    <col min="744" max="744" width="8.42578125" style="2" customWidth="1"/>
    <col min="745" max="745" width="6.140625" style="2" customWidth="1"/>
    <col min="746" max="746" width="6.5703125" style="2" customWidth="1"/>
    <col min="747" max="747" width="7.28515625" style="2" customWidth="1"/>
    <col min="748" max="748" width="8.28515625" style="2" customWidth="1"/>
    <col min="749" max="749" width="7.28515625" style="2" customWidth="1"/>
    <col min="750" max="750" width="6.7109375" style="2" customWidth="1"/>
    <col min="751" max="751" width="11.140625" style="2" customWidth="1"/>
    <col min="752" max="752" width="9.5703125" style="2" customWidth="1"/>
    <col min="753" max="754" width="11.140625" style="2" customWidth="1"/>
    <col min="755" max="755" width="8.85546875" style="2" customWidth="1"/>
    <col min="756" max="996" width="8.85546875" style="2"/>
    <col min="997" max="997" width="4" style="2" customWidth="1"/>
    <col min="998" max="998" width="31.42578125" style="2" customWidth="1"/>
    <col min="999" max="999" width="5.7109375" style="2" customWidth="1"/>
    <col min="1000" max="1000" width="8.42578125" style="2" customWidth="1"/>
    <col min="1001" max="1001" width="6.140625" style="2" customWidth="1"/>
    <col min="1002" max="1002" width="6.5703125" style="2" customWidth="1"/>
    <col min="1003" max="1003" width="7.28515625" style="2" customWidth="1"/>
    <col min="1004" max="1004" width="8.28515625" style="2" customWidth="1"/>
    <col min="1005" max="1005" width="7.28515625" style="2" customWidth="1"/>
    <col min="1006" max="1006" width="6.7109375" style="2" customWidth="1"/>
    <col min="1007" max="1007" width="11.140625" style="2" customWidth="1"/>
    <col min="1008" max="1008" width="9.5703125" style="2" customWidth="1"/>
    <col min="1009" max="1010" width="11.140625" style="2" customWidth="1"/>
    <col min="1011" max="1011" width="8.85546875" style="2" customWidth="1"/>
    <col min="1012" max="1252" width="8.85546875" style="2"/>
    <col min="1253" max="1253" width="4" style="2" customWidth="1"/>
    <col min="1254" max="1254" width="31.42578125" style="2" customWidth="1"/>
    <col min="1255" max="1255" width="5.7109375" style="2" customWidth="1"/>
    <col min="1256" max="1256" width="8.42578125" style="2" customWidth="1"/>
    <col min="1257" max="1257" width="6.140625" style="2" customWidth="1"/>
    <col min="1258" max="1258" width="6.5703125" style="2" customWidth="1"/>
    <col min="1259" max="1259" width="7.28515625" style="2" customWidth="1"/>
    <col min="1260" max="1260" width="8.28515625" style="2" customWidth="1"/>
    <col min="1261" max="1261" width="7.28515625" style="2" customWidth="1"/>
    <col min="1262" max="1262" width="6.7109375" style="2" customWidth="1"/>
    <col min="1263" max="1263" width="11.140625" style="2" customWidth="1"/>
    <col min="1264" max="1264" width="9.5703125" style="2" customWidth="1"/>
    <col min="1265" max="1266" width="11.140625" style="2" customWidth="1"/>
    <col min="1267" max="1267" width="8.85546875" style="2" customWidth="1"/>
    <col min="1268" max="1508" width="8.85546875" style="2"/>
    <col min="1509" max="1509" width="4" style="2" customWidth="1"/>
    <col min="1510" max="1510" width="31.42578125" style="2" customWidth="1"/>
    <col min="1511" max="1511" width="5.7109375" style="2" customWidth="1"/>
    <col min="1512" max="1512" width="8.42578125" style="2" customWidth="1"/>
    <col min="1513" max="1513" width="6.140625" style="2" customWidth="1"/>
    <col min="1514" max="1514" width="6.5703125" style="2" customWidth="1"/>
    <col min="1515" max="1515" width="7.28515625" style="2" customWidth="1"/>
    <col min="1516" max="1516" width="8.28515625" style="2" customWidth="1"/>
    <col min="1517" max="1517" width="7.28515625" style="2" customWidth="1"/>
    <col min="1518" max="1518" width="6.7109375" style="2" customWidth="1"/>
    <col min="1519" max="1519" width="11.140625" style="2" customWidth="1"/>
    <col min="1520" max="1520" width="9.5703125" style="2" customWidth="1"/>
    <col min="1521" max="1522" width="11.140625" style="2" customWidth="1"/>
    <col min="1523" max="1523" width="8.85546875" style="2" customWidth="1"/>
    <col min="1524" max="1764" width="8.85546875" style="2"/>
    <col min="1765" max="1765" width="4" style="2" customWidth="1"/>
    <col min="1766" max="1766" width="31.42578125" style="2" customWidth="1"/>
    <col min="1767" max="1767" width="5.7109375" style="2" customWidth="1"/>
    <col min="1768" max="1768" width="8.42578125" style="2" customWidth="1"/>
    <col min="1769" max="1769" width="6.140625" style="2" customWidth="1"/>
    <col min="1770" max="1770" width="6.5703125" style="2" customWidth="1"/>
    <col min="1771" max="1771" width="7.28515625" style="2" customWidth="1"/>
    <col min="1772" max="1772" width="8.28515625" style="2" customWidth="1"/>
    <col min="1773" max="1773" width="7.28515625" style="2" customWidth="1"/>
    <col min="1774" max="1774" width="6.7109375" style="2" customWidth="1"/>
    <col min="1775" max="1775" width="11.140625" style="2" customWidth="1"/>
    <col min="1776" max="1776" width="9.5703125" style="2" customWidth="1"/>
    <col min="1777" max="1778" width="11.140625" style="2" customWidth="1"/>
    <col min="1779" max="1779" width="8.85546875" style="2" customWidth="1"/>
    <col min="1780" max="2020" width="8.85546875" style="2"/>
    <col min="2021" max="2021" width="4" style="2" customWidth="1"/>
    <col min="2022" max="2022" width="31.42578125" style="2" customWidth="1"/>
    <col min="2023" max="2023" width="5.7109375" style="2" customWidth="1"/>
    <col min="2024" max="2024" width="8.42578125" style="2" customWidth="1"/>
    <col min="2025" max="2025" width="6.140625" style="2" customWidth="1"/>
    <col min="2026" max="2026" width="6.5703125" style="2" customWidth="1"/>
    <col min="2027" max="2027" width="7.28515625" style="2" customWidth="1"/>
    <col min="2028" max="2028" width="8.28515625" style="2" customWidth="1"/>
    <col min="2029" max="2029" width="7.28515625" style="2" customWidth="1"/>
    <col min="2030" max="2030" width="6.7109375" style="2" customWidth="1"/>
    <col min="2031" max="2031" width="11.140625" style="2" customWidth="1"/>
    <col min="2032" max="2032" width="9.5703125" style="2" customWidth="1"/>
    <col min="2033" max="2034" width="11.140625" style="2" customWidth="1"/>
    <col min="2035" max="2035" width="8.85546875" style="2" customWidth="1"/>
    <col min="2036" max="2276" width="8.85546875" style="2"/>
    <col min="2277" max="2277" width="4" style="2" customWidth="1"/>
    <col min="2278" max="2278" width="31.42578125" style="2" customWidth="1"/>
    <col min="2279" max="2279" width="5.7109375" style="2" customWidth="1"/>
    <col min="2280" max="2280" width="8.42578125" style="2" customWidth="1"/>
    <col min="2281" max="2281" width="6.140625" style="2" customWidth="1"/>
    <col min="2282" max="2282" width="6.5703125" style="2" customWidth="1"/>
    <col min="2283" max="2283" width="7.28515625" style="2" customWidth="1"/>
    <col min="2284" max="2284" width="8.28515625" style="2" customWidth="1"/>
    <col min="2285" max="2285" width="7.28515625" style="2" customWidth="1"/>
    <col min="2286" max="2286" width="6.7109375" style="2" customWidth="1"/>
    <col min="2287" max="2287" width="11.140625" style="2" customWidth="1"/>
    <col min="2288" max="2288" width="9.5703125" style="2" customWidth="1"/>
    <col min="2289" max="2290" width="11.140625" style="2" customWidth="1"/>
    <col min="2291" max="2291" width="8.85546875" style="2" customWidth="1"/>
    <col min="2292" max="2532" width="8.85546875" style="2"/>
    <col min="2533" max="2533" width="4" style="2" customWidth="1"/>
    <col min="2534" max="2534" width="31.42578125" style="2" customWidth="1"/>
    <col min="2535" max="2535" width="5.7109375" style="2" customWidth="1"/>
    <col min="2536" max="2536" width="8.42578125" style="2" customWidth="1"/>
    <col min="2537" max="2537" width="6.140625" style="2" customWidth="1"/>
    <col min="2538" max="2538" width="6.5703125" style="2" customWidth="1"/>
    <col min="2539" max="2539" width="7.28515625" style="2" customWidth="1"/>
    <col min="2540" max="2540" width="8.28515625" style="2" customWidth="1"/>
    <col min="2541" max="2541" width="7.28515625" style="2" customWidth="1"/>
    <col min="2542" max="2542" width="6.7109375" style="2" customWidth="1"/>
    <col min="2543" max="2543" width="11.140625" style="2" customWidth="1"/>
    <col min="2544" max="2544" width="9.5703125" style="2" customWidth="1"/>
    <col min="2545" max="2546" width="11.140625" style="2" customWidth="1"/>
    <col min="2547" max="2547" width="8.85546875" style="2" customWidth="1"/>
    <col min="2548" max="2788" width="8.85546875" style="2"/>
    <col min="2789" max="2789" width="4" style="2" customWidth="1"/>
    <col min="2790" max="2790" width="31.42578125" style="2" customWidth="1"/>
    <col min="2791" max="2791" width="5.7109375" style="2" customWidth="1"/>
    <col min="2792" max="2792" width="8.42578125" style="2" customWidth="1"/>
    <col min="2793" max="2793" width="6.140625" style="2" customWidth="1"/>
    <col min="2794" max="2794" width="6.5703125" style="2" customWidth="1"/>
    <col min="2795" max="2795" width="7.28515625" style="2" customWidth="1"/>
    <col min="2796" max="2796" width="8.28515625" style="2" customWidth="1"/>
    <col min="2797" max="2797" width="7.28515625" style="2" customWidth="1"/>
    <col min="2798" max="2798" width="6.7109375" style="2" customWidth="1"/>
    <col min="2799" max="2799" width="11.140625" style="2" customWidth="1"/>
    <col min="2800" max="2800" width="9.5703125" style="2" customWidth="1"/>
    <col min="2801" max="2802" width="11.140625" style="2" customWidth="1"/>
    <col min="2803" max="2803" width="8.85546875" style="2" customWidth="1"/>
    <col min="2804" max="3044" width="8.85546875" style="2"/>
    <col min="3045" max="3045" width="4" style="2" customWidth="1"/>
    <col min="3046" max="3046" width="31.42578125" style="2" customWidth="1"/>
    <col min="3047" max="3047" width="5.7109375" style="2" customWidth="1"/>
    <col min="3048" max="3048" width="8.42578125" style="2" customWidth="1"/>
    <col min="3049" max="3049" width="6.140625" style="2" customWidth="1"/>
    <col min="3050" max="3050" width="6.5703125" style="2" customWidth="1"/>
    <col min="3051" max="3051" width="7.28515625" style="2" customWidth="1"/>
    <col min="3052" max="3052" width="8.28515625" style="2" customWidth="1"/>
    <col min="3053" max="3053" width="7.28515625" style="2" customWidth="1"/>
    <col min="3054" max="3054" width="6.7109375" style="2" customWidth="1"/>
    <col min="3055" max="3055" width="11.140625" style="2" customWidth="1"/>
    <col min="3056" max="3056" width="9.5703125" style="2" customWidth="1"/>
    <col min="3057" max="3058" width="11.140625" style="2" customWidth="1"/>
    <col min="3059" max="3059" width="8.85546875" style="2" customWidth="1"/>
    <col min="3060" max="3300" width="8.85546875" style="2"/>
    <col min="3301" max="3301" width="4" style="2" customWidth="1"/>
    <col min="3302" max="3302" width="31.42578125" style="2" customWidth="1"/>
    <col min="3303" max="3303" width="5.7109375" style="2" customWidth="1"/>
    <col min="3304" max="3304" width="8.42578125" style="2" customWidth="1"/>
    <col min="3305" max="3305" width="6.140625" style="2" customWidth="1"/>
    <col min="3306" max="3306" width="6.5703125" style="2" customWidth="1"/>
    <col min="3307" max="3307" width="7.28515625" style="2" customWidth="1"/>
    <col min="3308" max="3308" width="8.28515625" style="2" customWidth="1"/>
    <col min="3309" max="3309" width="7.28515625" style="2" customWidth="1"/>
    <col min="3310" max="3310" width="6.7109375" style="2" customWidth="1"/>
    <col min="3311" max="3311" width="11.140625" style="2" customWidth="1"/>
    <col min="3312" max="3312" width="9.5703125" style="2" customWidth="1"/>
    <col min="3313" max="3314" width="11.140625" style="2" customWidth="1"/>
    <col min="3315" max="3315" width="8.85546875" style="2" customWidth="1"/>
    <col min="3316" max="3556" width="8.85546875" style="2"/>
    <col min="3557" max="3557" width="4" style="2" customWidth="1"/>
    <col min="3558" max="3558" width="31.42578125" style="2" customWidth="1"/>
    <col min="3559" max="3559" width="5.7109375" style="2" customWidth="1"/>
    <col min="3560" max="3560" width="8.42578125" style="2" customWidth="1"/>
    <col min="3561" max="3561" width="6.140625" style="2" customWidth="1"/>
    <col min="3562" max="3562" width="6.5703125" style="2" customWidth="1"/>
    <col min="3563" max="3563" width="7.28515625" style="2" customWidth="1"/>
    <col min="3564" max="3564" width="8.28515625" style="2" customWidth="1"/>
    <col min="3565" max="3565" width="7.28515625" style="2" customWidth="1"/>
    <col min="3566" max="3566" width="6.7109375" style="2" customWidth="1"/>
    <col min="3567" max="3567" width="11.140625" style="2" customWidth="1"/>
    <col min="3568" max="3568" width="9.5703125" style="2" customWidth="1"/>
    <col min="3569" max="3570" width="11.140625" style="2" customWidth="1"/>
    <col min="3571" max="3571" width="8.85546875" style="2" customWidth="1"/>
    <col min="3572" max="3812" width="8.85546875" style="2"/>
    <col min="3813" max="3813" width="4" style="2" customWidth="1"/>
    <col min="3814" max="3814" width="31.42578125" style="2" customWidth="1"/>
    <col min="3815" max="3815" width="5.7109375" style="2" customWidth="1"/>
    <col min="3816" max="3816" width="8.42578125" style="2" customWidth="1"/>
    <col min="3817" max="3817" width="6.140625" style="2" customWidth="1"/>
    <col min="3818" max="3818" width="6.5703125" style="2" customWidth="1"/>
    <col min="3819" max="3819" width="7.28515625" style="2" customWidth="1"/>
    <col min="3820" max="3820" width="8.28515625" style="2" customWidth="1"/>
    <col min="3821" max="3821" width="7.28515625" style="2" customWidth="1"/>
    <col min="3822" max="3822" width="6.7109375" style="2" customWidth="1"/>
    <col min="3823" max="3823" width="11.140625" style="2" customWidth="1"/>
    <col min="3824" max="3824" width="9.5703125" style="2" customWidth="1"/>
    <col min="3825" max="3826" width="11.140625" style="2" customWidth="1"/>
    <col min="3827" max="3827" width="8.85546875" style="2" customWidth="1"/>
    <col min="3828" max="4068" width="8.85546875" style="2"/>
    <col min="4069" max="4069" width="4" style="2" customWidth="1"/>
    <col min="4070" max="4070" width="31.42578125" style="2" customWidth="1"/>
    <col min="4071" max="4071" width="5.7109375" style="2" customWidth="1"/>
    <col min="4072" max="4072" width="8.42578125" style="2" customWidth="1"/>
    <col min="4073" max="4073" width="6.140625" style="2" customWidth="1"/>
    <col min="4074" max="4074" width="6.5703125" style="2" customWidth="1"/>
    <col min="4075" max="4075" width="7.28515625" style="2" customWidth="1"/>
    <col min="4076" max="4076" width="8.28515625" style="2" customWidth="1"/>
    <col min="4077" max="4077" width="7.28515625" style="2" customWidth="1"/>
    <col min="4078" max="4078" width="6.7109375" style="2" customWidth="1"/>
    <col min="4079" max="4079" width="11.140625" style="2" customWidth="1"/>
    <col min="4080" max="4080" width="9.5703125" style="2" customWidth="1"/>
    <col min="4081" max="4082" width="11.140625" style="2" customWidth="1"/>
    <col min="4083" max="4083" width="8.85546875" style="2" customWidth="1"/>
    <col min="4084" max="4324" width="8.85546875" style="2"/>
    <col min="4325" max="4325" width="4" style="2" customWidth="1"/>
    <col min="4326" max="4326" width="31.42578125" style="2" customWidth="1"/>
    <col min="4327" max="4327" width="5.7109375" style="2" customWidth="1"/>
    <col min="4328" max="4328" width="8.42578125" style="2" customWidth="1"/>
    <col min="4329" max="4329" width="6.140625" style="2" customWidth="1"/>
    <col min="4330" max="4330" width="6.5703125" style="2" customWidth="1"/>
    <col min="4331" max="4331" width="7.28515625" style="2" customWidth="1"/>
    <col min="4332" max="4332" width="8.28515625" style="2" customWidth="1"/>
    <col min="4333" max="4333" width="7.28515625" style="2" customWidth="1"/>
    <col min="4334" max="4334" width="6.7109375" style="2" customWidth="1"/>
    <col min="4335" max="4335" width="11.140625" style="2" customWidth="1"/>
    <col min="4336" max="4336" width="9.5703125" style="2" customWidth="1"/>
    <col min="4337" max="4338" width="11.140625" style="2" customWidth="1"/>
    <col min="4339" max="4339" width="8.85546875" style="2" customWidth="1"/>
    <col min="4340" max="4580" width="8.85546875" style="2"/>
    <col min="4581" max="4581" width="4" style="2" customWidth="1"/>
    <col min="4582" max="4582" width="31.42578125" style="2" customWidth="1"/>
    <col min="4583" max="4583" width="5.7109375" style="2" customWidth="1"/>
    <col min="4584" max="4584" width="8.42578125" style="2" customWidth="1"/>
    <col min="4585" max="4585" width="6.140625" style="2" customWidth="1"/>
    <col min="4586" max="4586" width="6.5703125" style="2" customWidth="1"/>
    <col min="4587" max="4587" width="7.28515625" style="2" customWidth="1"/>
    <col min="4588" max="4588" width="8.28515625" style="2" customWidth="1"/>
    <col min="4589" max="4589" width="7.28515625" style="2" customWidth="1"/>
    <col min="4590" max="4590" width="6.7109375" style="2" customWidth="1"/>
    <col min="4591" max="4591" width="11.140625" style="2" customWidth="1"/>
    <col min="4592" max="4592" width="9.5703125" style="2" customWidth="1"/>
    <col min="4593" max="4594" width="11.140625" style="2" customWidth="1"/>
    <col min="4595" max="4595" width="8.85546875" style="2" customWidth="1"/>
    <col min="4596" max="4836" width="8.85546875" style="2"/>
    <col min="4837" max="4837" width="4" style="2" customWidth="1"/>
    <col min="4838" max="4838" width="31.42578125" style="2" customWidth="1"/>
    <col min="4839" max="4839" width="5.7109375" style="2" customWidth="1"/>
    <col min="4840" max="4840" width="8.42578125" style="2" customWidth="1"/>
    <col min="4841" max="4841" width="6.140625" style="2" customWidth="1"/>
    <col min="4842" max="4842" width="6.5703125" style="2" customWidth="1"/>
    <col min="4843" max="4843" width="7.28515625" style="2" customWidth="1"/>
    <col min="4844" max="4844" width="8.28515625" style="2" customWidth="1"/>
    <col min="4845" max="4845" width="7.28515625" style="2" customWidth="1"/>
    <col min="4846" max="4846" width="6.7109375" style="2" customWidth="1"/>
    <col min="4847" max="4847" width="11.140625" style="2" customWidth="1"/>
    <col min="4848" max="4848" width="9.5703125" style="2" customWidth="1"/>
    <col min="4849" max="4850" width="11.140625" style="2" customWidth="1"/>
    <col min="4851" max="4851" width="8.85546875" style="2" customWidth="1"/>
    <col min="4852" max="5092" width="8.85546875" style="2"/>
    <col min="5093" max="5093" width="4" style="2" customWidth="1"/>
    <col min="5094" max="5094" width="31.42578125" style="2" customWidth="1"/>
    <col min="5095" max="5095" width="5.7109375" style="2" customWidth="1"/>
    <col min="5096" max="5096" width="8.42578125" style="2" customWidth="1"/>
    <col min="5097" max="5097" width="6.140625" style="2" customWidth="1"/>
    <col min="5098" max="5098" width="6.5703125" style="2" customWidth="1"/>
    <col min="5099" max="5099" width="7.28515625" style="2" customWidth="1"/>
    <col min="5100" max="5100" width="8.28515625" style="2" customWidth="1"/>
    <col min="5101" max="5101" width="7.28515625" style="2" customWidth="1"/>
    <col min="5102" max="5102" width="6.7109375" style="2" customWidth="1"/>
    <col min="5103" max="5103" width="11.140625" style="2" customWidth="1"/>
    <col min="5104" max="5104" width="9.5703125" style="2" customWidth="1"/>
    <col min="5105" max="5106" width="11.140625" style="2" customWidth="1"/>
    <col min="5107" max="5107" width="8.85546875" style="2" customWidth="1"/>
    <col min="5108" max="5348" width="8.85546875" style="2"/>
    <col min="5349" max="5349" width="4" style="2" customWidth="1"/>
    <col min="5350" max="5350" width="31.42578125" style="2" customWidth="1"/>
    <col min="5351" max="5351" width="5.7109375" style="2" customWidth="1"/>
    <col min="5352" max="5352" width="8.42578125" style="2" customWidth="1"/>
    <col min="5353" max="5353" width="6.140625" style="2" customWidth="1"/>
    <col min="5354" max="5354" width="6.5703125" style="2" customWidth="1"/>
    <col min="5355" max="5355" width="7.28515625" style="2" customWidth="1"/>
    <col min="5356" max="5356" width="8.28515625" style="2" customWidth="1"/>
    <col min="5357" max="5357" width="7.28515625" style="2" customWidth="1"/>
    <col min="5358" max="5358" width="6.7109375" style="2" customWidth="1"/>
    <col min="5359" max="5359" width="11.140625" style="2" customWidth="1"/>
    <col min="5360" max="5360" width="9.5703125" style="2" customWidth="1"/>
    <col min="5361" max="5362" width="11.140625" style="2" customWidth="1"/>
    <col min="5363" max="5363" width="8.85546875" style="2" customWidth="1"/>
    <col min="5364" max="5604" width="8.85546875" style="2"/>
    <col min="5605" max="5605" width="4" style="2" customWidth="1"/>
    <col min="5606" max="5606" width="31.42578125" style="2" customWidth="1"/>
    <col min="5607" max="5607" width="5.7109375" style="2" customWidth="1"/>
    <col min="5608" max="5608" width="8.42578125" style="2" customWidth="1"/>
    <col min="5609" max="5609" width="6.140625" style="2" customWidth="1"/>
    <col min="5610" max="5610" width="6.5703125" style="2" customWidth="1"/>
    <col min="5611" max="5611" width="7.28515625" style="2" customWidth="1"/>
    <col min="5612" max="5612" width="8.28515625" style="2" customWidth="1"/>
    <col min="5613" max="5613" width="7.28515625" style="2" customWidth="1"/>
    <col min="5614" max="5614" width="6.7109375" style="2" customWidth="1"/>
    <col min="5615" max="5615" width="11.140625" style="2" customWidth="1"/>
    <col min="5616" max="5616" width="9.5703125" style="2" customWidth="1"/>
    <col min="5617" max="5618" width="11.140625" style="2" customWidth="1"/>
    <col min="5619" max="5619" width="8.85546875" style="2" customWidth="1"/>
    <col min="5620" max="5860" width="8.85546875" style="2"/>
    <col min="5861" max="5861" width="4" style="2" customWidth="1"/>
    <col min="5862" max="5862" width="31.42578125" style="2" customWidth="1"/>
    <col min="5863" max="5863" width="5.7109375" style="2" customWidth="1"/>
    <col min="5864" max="5864" width="8.42578125" style="2" customWidth="1"/>
    <col min="5865" max="5865" width="6.140625" style="2" customWidth="1"/>
    <col min="5866" max="5866" width="6.5703125" style="2" customWidth="1"/>
    <col min="5867" max="5867" width="7.28515625" style="2" customWidth="1"/>
    <col min="5868" max="5868" width="8.28515625" style="2" customWidth="1"/>
    <col min="5869" max="5869" width="7.28515625" style="2" customWidth="1"/>
    <col min="5870" max="5870" width="6.7109375" style="2" customWidth="1"/>
    <col min="5871" max="5871" width="11.140625" style="2" customWidth="1"/>
    <col min="5872" max="5872" width="9.5703125" style="2" customWidth="1"/>
    <col min="5873" max="5874" width="11.140625" style="2" customWidth="1"/>
    <col min="5875" max="5875" width="8.85546875" style="2" customWidth="1"/>
    <col min="5876" max="6116" width="8.85546875" style="2"/>
    <col min="6117" max="6117" width="4" style="2" customWidth="1"/>
    <col min="6118" max="6118" width="31.42578125" style="2" customWidth="1"/>
    <col min="6119" max="6119" width="5.7109375" style="2" customWidth="1"/>
    <col min="6120" max="6120" width="8.42578125" style="2" customWidth="1"/>
    <col min="6121" max="6121" width="6.140625" style="2" customWidth="1"/>
    <col min="6122" max="6122" width="6.5703125" style="2" customWidth="1"/>
    <col min="6123" max="6123" width="7.28515625" style="2" customWidth="1"/>
    <col min="6124" max="6124" width="8.28515625" style="2" customWidth="1"/>
    <col min="6125" max="6125" width="7.28515625" style="2" customWidth="1"/>
    <col min="6126" max="6126" width="6.7109375" style="2" customWidth="1"/>
    <col min="6127" max="6127" width="11.140625" style="2" customWidth="1"/>
    <col min="6128" max="6128" width="9.5703125" style="2" customWidth="1"/>
    <col min="6129" max="6130" width="11.140625" style="2" customWidth="1"/>
    <col min="6131" max="6131" width="8.85546875" style="2" customWidth="1"/>
    <col min="6132" max="6372" width="8.85546875" style="2"/>
    <col min="6373" max="6373" width="4" style="2" customWidth="1"/>
    <col min="6374" max="6374" width="31.42578125" style="2" customWidth="1"/>
    <col min="6375" max="6375" width="5.7109375" style="2" customWidth="1"/>
    <col min="6376" max="6376" width="8.42578125" style="2" customWidth="1"/>
    <col min="6377" max="6377" width="6.140625" style="2" customWidth="1"/>
    <col min="6378" max="6378" width="6.5703125" style="2" customWidth="1"/>
    <col min="6379" max="6379" width="7.28515625" style="2" customWidth="1"/>
    <col min="6380" max="6380" width="8.28515625" style="2" customWidth="1"/>
    <col min="6381" max="6381" width="7.28515625" style="2" customWidth="1"/>
    <col min="6382" max="6382" width="6.7109375" style="2" customWidth="1"/>
    <col min="6383" max="6383" width="11.140625" style="2" customWidth="1"/>
    <col min="6384" max="6384" width="9.5703125" style="2" customWidth="1"/>
    <col min="6385" max="6386" width="11.140625" style="2" customWidth="1"/>
    <col min="6387" max="6387" width="8.85546875" style="2" customWidth="1"/>
    <col min="6388" max="6628" width="8.85546875" style="2"/>
    <col min="6629" max="6629" width="4" style="2" customWidth="1"/>
    <col min="6630" max="6630" width="31.42578125" style="2" customWidth="1"/>
    <col min="6631" max="6631" width="5.7109375" style="2" customWidth="1"/>
    <col min="6632" max="6632" width="8.42578125" style="2" customWidth="1"/>
    <col min="6633" max="6633" width="6.140625" style="2" customWidth="1"/>
    <col min="6634" max="6634" width="6.5703125" style="2" customWidth="1"/>
    <col min="6635" max="6635" width="7.28515625" style="2" customWidth="1"/>
    <col min="6636" max="6636" width="8.28515625" style="2" customWidth="1"/>
    <col min="6637" max="6637" width="7.28515625" style="2" customWidth="1"/>
    <col min="6638" max="6638" width="6.7109375" style="2" customWidth="1"/>
    <col min="6639" max="6639" width="11.140625" style="2" customWidth="1"/>
    <col min="6640" max="6640" width="9.5703125" style="2" customWidth="1"/>
    <col min="6641" max="6642" width="11.140625" style="2" customWidth="1"/>
    <col min="6643" max="6643" width="8.85546875" style="2" customWidth="1"/>
    <col min="6644" max="6884" width="8.85546875" style="2"/>
    <col min="6885" max="6885" width="4" style="2" customWidth="1"/>
    <col min="6886" max="6886" width="31.42578125" style="2" customWidth="1"/>
    <col min="6887" max="6887" width="5.7109375" style="2" customWidth="1"/>
    <col min="6888" max="6888" width="8.42578125" style="2" customWidth="1"/>
    <col min="6889" max="6889" width="6.140625" style="2" customWidth="1"/>
    <col min="6890" max="6890" width="6.5703125" style="2" customWidth="1"/>
    <col min="6891" max="6891" width="7.28515625" style="2" customWidth="1"/>
    <col min="6892" max="6892" width="8.28515625" style="2" customWidth="1"/>
    <col min="6893" max="6893" width="7.28515625" style="2" customWidth="1"/>
    <col min="6894" max="6894" width="6.7109375" style="2" customWidth="1"/>
    <col min="6895" max="6895" width="11.140625" style="2" customWidth="1"/>
    <col min="6896" max="6896" width="9.5703125" style="2" customWidth="1"/>
    <col min="6897" max="6898" width="11.140625" style="2" customWidth="1"/>
    <col min="6899" max="6899" width="8.85546875" style="2" customWidth="1"/>
    <col min="6900" max="7140" width="8.85546875" style="2"/>
    <col min="7141" max="7141" width="4" style="2" customWidth="1"/>
    <col min="7142" max="7142" width="31.42578125" style="2" customWidth="1"/>
    <col min="7143" max="7143" width="5.7109375" style="2" customWidth="1"/>
    <col min="7144" max="7144" width="8.42578125" style="2" customWidth="1"/>
    <col min="7145" max="7145" width="6.140625" style="2" customWidth="1"/>
    <col min="7146" max="7146" width="6.5703125" style="2" customWidth="1"/>
    <col min="7147" max="7147" width="7.28515625" style="2" customWidth="1"/>
    <col min="7148" max="7148" width="8.28515625" style="2" customWidth="1"/>
    <col min="7149" max="7149" width="7.28515625" style="2" customWidth="1"/>
    <col min="7150" max="7150" width="6.7109375" style="2" customWidth="1"/>
    <col min="7151" max="7151" width="11.140625" style="2" customWidth="1"/>
    <col min="7152" max="7152" width="9.5703125" style="2" customWidth="1"/>
    <col min="7153" max="7154" width="11.140625" style="2" customWidth="1"/>
    <col min="7155" max="7155" width="8.85546875" style="2" customWidth="1"/>
    <col min="7156" max="7396" width="8.85546875" style="2"/>
    <col min="7397" max="7397" width="4" style="2" customWidth="1"/>
    <col min="7398" max="7398" width="31.42578125" style="2" customWidth="1"/>
    <col min="7399" max="7399" width="5.7109375" style="2" customWidth="1"/>
    <col min="7400" max="7400" width="8.42578125" style="2" customWidth="1"/>
    <col min="7401" max="7401" width="6.140625" style="2" customWidth="1"/>
    <col min="7402" max="7402" width="6.5703125" style="2" customWidth="1"/>
    <col min="7403" max="7403" width="7.28515625" style="2" customWidth="1"/>
    <col min="7404" max="7404" width="8.28515625" style="2" customWidth="1"/>
    <col min="7405" max="7405" width="7.28515625" style="2" customWidth="1"/>
    <col min="7406" max="7406" width="6.7109375" style="2" customWidth="1"/>
    <col min="7407" max="7407" width="11.140625" style="2" customWidth="1"/>
    <col min="7408" max="7408" width="9.5703125" style="2" customWidth="1"/>
    <col min="7409" max="7410" width="11.140625" style="2" customWidth="1"/>
    <col min="7411" max="7411" width="8.85546875" style="2" customWidth="1"/>
    <col min="7412" max="7652" width="8.85546875" style="2"/>
    <col min="7653" max="7653" width="4" style="2" customWidth="1"/>
    <col min="7654" max="7654" width="31.42578125" style="2" customWidth="1"/>
    <col min="7655" max="7655" width="5.7109375" style="2" customWidth="1"/>
    <col min="7656" max="7656" width="8.42578125" style="2" customWidth="1"/>
    <col min="7657" max="7657" width="6.140625" style="2" customWidth="1"/>
    <col min="7658" max="7658" width="6.5703125" style="2" customWidth="1"/>
    <col min="7659" max="7659" width="7.28515625" style="2" customWidth="1"/>
    <col min="7660" max="7660" width="8.28515625" style="2" customWidth="1"/>
    <col min="7661" max="7661" width="7.28515625" style="2" customWidth="1"/>
    <col min="7662" max="7662" width="6.7109375" style="2" customWidth="1"/>
    <col min="7663" max="7663" width="11.140625" style="2" customWidth="1"/>
    <col min="7664" max="7664" width="9.5703125" style="2" customWidth="1"/>
    <col min="7665" max="7666" width="11.140625" style="2" customWidth="1"/>
    <col min="7667" max="7667" width="8.85546875" style="2" customWidth="1"/>
    <col min="7668" max="7908" width="8.85546875" style="2"/>
    <col min="7909" max="7909" width="4" style="2" customWidth="1"/>
    <col min="7910" max="7910" width="31.42578125" style="2" customWidth="1"/>
    <col min="7911" max="7911" width="5.7109375" style="2" customWidth="1"/>
    <col min="7912" max="7912" width="8.42578125" style="2" customWidth="1"/>
    <col min="7913" max="7913" width="6.140625" style="2" customWidth="1"/>
    <col min="7914" max="7914" width="6.5703125" style="2" customWidth="1"/>
    <col min="7915" max="7915" width="7.28515625" style="2" customWidth="1"/>
    <col min="7916" max="7916" width="8.28515625" style="2" customWidth="1"/>
    <col min="7917" max="7917" width="7.28515625" style="2" customWidth="1"/>
    <col min="7918" max="7918" width="6.7109375" style="2" customWidth="1"/>
    <col min="7919" max="7919" width="11.140625" style="2" customWidth="1"/>
    <col min="7920" max="7920" width="9.5703125" style="2" customWidth="1"/>
    <col min="7921" max="7922" width="11.140625" style="2" customWidth="1"/>
    <col min="7923" max="7923" width="8.85546875" style="2" customWidth="1"/>
    <col min="7924" max="8164" width="8.85546875" style="2"/>
    <col min="8165" max="8165" width="4" style="2" customWidth="1"/>
    <col min="8166" max="8166" width="31.42578125" style="2" customWidth="1"/>
    <col min="8167" max="8167" width="5.7109375" style="2" customWidth="1"/>
    <col min="8168" max="8168" width="8.42578125" style="2" customWidth="1"/>
    <col min="8169" max="8169" width="6.140625" style="2" customWidth="1"/>
    <col min="8170" max="8170" width="6.5703125" style="2" customWidth="1"/>
    <col min="8171" max="8171" width="7.28515625" style="2" customWidth="1"/>
    <col min="8172" max="8172" width="8.28515625" style="2" customWidth="1"/>
    <col min="8173" max="8173" width="7.28515625" style="2" customWidth="1"/>
    <col min="8174" max="8174" width="6.7109375" style="2" customWidth="1"/>
    <col min="8175" max="8175" width="11.140625" style="2" customWidth="1"/>
    <col min="8176" max="8176" width="9.5703125" style="2" customWidth="1"/>
    <col min="8177" max="8178" width="11.140625" style="2" customWidth="1"/>
    <col min="8179" max="8179" width="8.85546875" style="2" customWidth="1"/>
    <col min="8180" max="8420" width="8.85546875" style="2"/>
    <col min="8421" max="8421" width="4" style="2" customWidth="1"/>
    <col min="8422" max="8422" width="31.42578125" style="2" customWidth="1"/>
    <col min="8423" max="8423" width="5.7109375" style="2" customWidth="1"/>
    <col min="8424" max="8424" width="8.42578125" style="2" customWidth="1"/>
    <col min="8425" max="8425" width="6.140625" style="2" customWidth="1"/>
    <col min="8426" max="8426" width="6.5703125" style="2" customWidth="1"/>
    <col min="8427" max="8427" width="7.28515625" style="2" customWidth="1"/>
    <col min="8428" max="8428" width="8.28515625" style="2" customWidth="1"/>
    <col min="8429" max="8429" width="7.28515625" style="2" customWidth="1"/>
    <col min="8430" max="8430" width="6.7109375" style="2" customWidth="1"/>
    <col min="8431" max="8431" width="11.140625" style="2" customWidth="1"/>
    <col min="8432" max="8432" width="9.5703125" style="2" customWidth="1"/>
    <col min="8433" max="8434" width="11.140625" style="2" customWidth="1"/>
    <col min="8435" max="8435" width="8.85546875" style="2" customWidth="1"/>
    <col min="8436" max="8676" width="8.85546875" style="2"/>
    <col min="8677" max="8677" width="4" style="2" customWidth="1"/>
    <col min="8678" max="8678" width="31.42578125" style="2" customWidth="1"/>
    <col min="8679" max="8679" width="5.7109375" style="2" customWidth="1"/>
    <col min="8680" max="8680" width="8.42578125" style="2" customWidth="1"/>
    <col min="8681" max="8681" width="6.140625" style="2" customWidth="1"/>
    <col min="8682" max="8682" width="6.5703125" style="2" customWidth="1"/>
    <col min="8683" max="8683" width="7.28515625" style="2" customWidth="1"/>
    <col min="8684" max="8684" width="8.28515625" style="2" customWidth="1"/>
    <col min="8685" max="8685" width="7.28515625" style="2" customWidth="1"/>
    <col min="8686" max="8686" width="6.7109375" style="2" customWidth="1"/>
    <col min="8687" max="8687" width="11.140625" style="2" customWidth="1"/>
    <col min="8688" max="8688" width="9.5703125" style="2" customWidth="1"/>
    <col min="8689" max="8690" width="11.140625" style="2" customWidth="1"/>
    <col min="8691" max="8691" width="8.85546875" style="2" customWidth="1"/>
    <col min="8692" max="8932" width="8.85546875" style="2"/>
    <col min="8933" max="8933" width="4" style="2" customWidth="1"/>
    <col min="8934" max="8934" width="31.42578125" style="2" customWidth="1"/>
    <col min="8935" max="8935" width="5.7109375" style="2" customWidth="1"/>
    <col min="8936" max="8936" width="8.42578125" style="2" customWidth="1"/>
    <col min="8937" max="8937" width="6.140625" style="2" customWidth="1"/>
    <col min="8938" max="8938" width="6.5703125" style="2" customWidth="1"/>
    <col min="8939" max="8939" width="7.28515625" style="2" customWidth="1"/>
    <col min="8940" max="8940" width="8.28515625" style="2" customWidth="1"/>
    <col min="8941" max="8941" width="7.28515625" style="2" customWidth="1"/>
    <col min="8942" max="8942" width="6.7109375" style="2" customWidth="1"/>
    <col min="8943" max="8943" width="11.140625" style="2" customWidth="1"/>
    <col min="8944" max="8944" width="9.5703125" style="2" customWidth="1"/>
    <col min="8945" max="8946" width="11.140625" style="2" customWidth="1"/>
    <col min="8947" max="8947" width="8.85546875" style="2" customWidth="1"/>
    <col min="8948" max="9188" width="8.85546875" style="2"/>
    <col min="9189" max="9189" width="4" style="2" customWidth="1"/>
    <col min="9190" max="9190" width="31.42578125" style="2" customWidth="1"/>
    <col min="9191" max="9191" width="5.7109375" style="2" customWidth="1"/>
    <col min="9192" max="9192" width="8.42578125" style="2" customWidth="1"/>
    <col min="9193" max="9193" width="6.140625" style="2" customWidth="1"/>
    <col min="9194" max="9194" width="6.5703125" style="2" customWidth="1"/>
    <col min="9195" max="9195" width="7.28515625" style="2" customWidth="1"/>
    <col min="9196" max="9196" width="8.28515625" style="2" customWidth="1"/>
    <col min="9197" max="9197" width="7.28515625" style="2" customWidth="1"/>
    <col min="9198" max="9198" width="6.7109375" style="2" customWidth="1"/>
    <col min="9199" max="9199" width="11.140625" style="2" customWidth="1"/>
    <col min="9200" max="9200" width="9.5703125" style="2" customWidth="1"/>
    <col min="9201" max="9202" width="11.140625" style="2" customWidth="1"/>
    <col min="9203" max="9203" width="8.85546875" style="2" customWidth="1"/>
    <col min="9204" max="9444" width="8.85546875" style="2"/>
    <col min="9445" max="9445" width="4" style="2" customWidth="1"/>
    <col min="9446" max="9446" width="31.42578125" style="2" customWidth="1"/>
    <col min="9447" max="9447" width="5.7109375" style="2" customWidth="1"/>
    <col min="9448" max="9448" width="8.42578125" style="2" customWidth="1"/>
    <col min="9449" max="9449" width="6.140625" style="2" customWidth="1"/>
    <col min="9450" max="9450" width="6.5703125" style="2" customWidth="1"/>
    <col min="9451" max="9451" width="7.28515625" style="2" customWidth="1"/>
    <col min="9452" max="9452" width="8.28515625" style="2" customWidth="1"/>
    <col min="9453" max="9453" width="7.28515625" style="2" customWidth="1"/>
    <col min="9454" max="9454" width="6.7109375" style="2" customWidth="1"/>
    <col min="9455" max="9455" width="11.140625" style="2" customWidth="1"/>
    <col min="9456" max="9456" width="9.5703125" style="2" customWidth="1"/>
    <col min="9457" max="9458" width="11.140625" style="2" customWidth="1"/>
    <col min="9459" max="9459" width="8.85546875" style="2" customWidth="1"/>
    <col min="9460" max="9700" width="8.85546875" style="2"/>
    <col min="9701" max="9701" width="4" style="2" customWidth="1"/>
    <col min="9702" max="9702" width="31.42578125" style="2" customWidth="1"/>
    <col min="9703" max="9703" width="5.7109375" style="2" customWidth="1"/>
    <col min="9704" max="9704" width="8.42578125" style="2" customWidth="1"/>
    <col min="9705" max="9705" width="6.140625" style="2" customWidth="1"/>
    <col min="9706" max="9706" width="6.5703125" style="2" customWidth="1"/>
    <col min="9707" max="9707" width="7.28515625" style="2" customWidth="1"/>
    <col min="9708" max="9708" width="8.28515625" style="2" customWidth="1"/>
    <col min="9709" max="9709" width="7.28515625" style="2" customWidth="1"/>
    <col min="9710" max="9710" width="6.7109375" style="2" customWidth="1"/>
    <col min="9711" max="9711" width="11.140625" style="2" customWidth="1"/>
    <col min="9712" max="9712" width="9.5703125" style="2" customWidth="1"/>
    <col min="9713" max="9714" width="11.140625" style="2" customWidth="1"/>
    <col min="9715" max="9715" width="8.85546875" style="2" customWidth="1"/>
    <col min="9716" max="9956" width="8.85546875" style="2"/>
    <col min="9957" max="9957" width="4" style="2" customWidth="1"/>
    <col min="9958" max="9958" width="31.42578125" style="2" customWidth="1"/>
    <col min="9959" max="9959" width="5.7109375" style="2" customWidth="1"/>
    <col min="9960" max="9960" width="8.42578125" style="2" customWidth="1"/>
    <col min="9961" max="9961" width="6.140625" style="2" customWidth="1"/>
    <col min="9962" max="9962" width="6.5703125" style="2" customWidth="1"/>
    <col min="9963" max="9963" width="7.28515625" style="2" customWidth="1"/>
    <col min="9964" max="9964" width="8.28515625" style="2" customWidth="1"/>
    <col min="9965" max="9965" width="7.28515625" style="2" customWidth="1"/>
    <col min="9966" max="9966" width="6.7109375" style="2" customWidth="1"/>
    <col min="9967" max="9967" width="11.140625" style="2" customWidth="1"/>
    <col min="9968" max="9968" width="9.5703125" style="2" customWidth="1"/>
    <col min="9969" max="9970" width="11.140625" style="2" customWidth="1"/>
    <col min="9971" max="9971" width="8.85546875" style="2" customWidth="1"/>
    <col min="9972" max="10212" width="8.85546875" style="2"/>
    <col min="10213" max="10213" width="4" style="2" customWidth="1"/>
    <col min="10214" max="10214" width="31.42578125" style="2" customWidth="1"/>
    <col min="10215" max="10215" width="5.7109375" style="2" customWidth="1"/>
    <col min="10216" max="10216" width="8.42578125" style="2" customWidth="1"/>
    <col min="10217" max="10217" width="6.140625" style="2" customWidth="1"/>
    <col min="10218" max="10218" width="6.5703125" style="2" customWidth="1"/>
    <col min="10219" max="10219" width="7.28515625" style="2" customWidth="1"/>
    <col min="10220" max="10220" width="8.28515625" style="2" customWidth="1"/>
    <col min="10221" max="10221" width="7.28515625" style="2" customWidth="1"/>
    <col min="10222" max="10222" width="6.7109375" style="2" customWidth="1"/>
    <col min="10223" max="10223" width="11.140625" style="2" customWidth="1"/>
    <col min="10224" max="10224" width="9.5703125" style="2" customWidth="1"/>
    <col min="10225" max="10226" width="11.140625" style="2" customWidth="1"/>
    <col min="10227" max="10227" width="8.85546875" style="2" customWidth="1"/>
    <col min="10228" max="10468" width="8.85546875" style="2"/>
    <col min="10469" max="10469" width="4" style="2" customWidth="1"/>
    <col min="10470" max="10470" width="31.42578125" style="2" customWidth="1"/>
    <col min="10471" max="10471" width="5.7109375" style="2" customWidth="1"/>
    <col min="10472" max="10472" width="8.42578125" style="2" customWidth="1"/>
    <col min="10473" max="10473" width="6.140625" style="2" customWidth="1"/>
    <col min="10474" max="10474" width="6.5703125" style="2" customWidth="1"/>
    <col min="10475" max="10475" width="7.28515625" style="2" customWidth="1"/>
    <col min="10476" max="10476" width="8.28515625" style="2" customWidth="1"/>
    <col min="10477" max="10477" width="7.28515625" style="2" customWidth="1"/>
    <col min="10478" max="10478" width="6.7109375" style="2" customWidth="1"/>
    <col min="10479" max="10479" width="11.140625" style="2" customWidth="1"/>
    <col min="10480" max="10480" width="9.5703125" style="2" customWidth="1"/>
    <col min="10481" max="10482" width="11.140625" style="2" customWidth="1"/>
    <col min="10483" max="10483" width="8.85546875" style="2" customWidth="1"/>
    <col min="10484" max="10724" width="8.85546875" style="2"/>
    <col min="10725" max="10725" width="4" style="2" customWidth="1"/>
    <col min="10726" max="10726" width="31.42578125" style="2" customWidth="1"/>
    <col min="10727" max="10727" width="5.7109375" style="2" customWidth="1"/>
    <col min="10728" max="10728" width="8.42578125" style="2" customWidth="1"/>
    <col min="10729" max="10729" width="6.140625" style="2" customWidth="1"/>
    <col min="10730" max="10730" width="6.5703125" style="2" customWidth="1"/>
    <col min="10731" max="10731" width="7.28515625" style="2" customWidth="1"/>
    <col min="10732" max="10732" width="8.28515625" style="2" customWidth="1"/>
    <col min="10733" max="10733" width="7.28515625" style="2" customWidth="1"/>
    <col min="10734" max="10734" width="6.7109375" style="2" customWidth="1"/>
    <col min="10735" max="10735" width="11.140625" style="2" customWidth="1"/>
    <col min="10736" max="10736" width="9.5703125" style="2" customWidth="1"/>
    <col min="10737" max="10738" width="11.140625" style="2" customWidth="1"/>
    <col min="10739" max="10739" width="8.85546875" style="2" customWidth="1"/>
    <col min="10740" max="10980" width="8.85546875" style="2"/>
    <col min="10981" max="10981" width="4" style="2" customWidth="1"/>
    <col min="10982" max="10982" width="31.42578125" style="2" customWidth="1"/>
    <col min="10983" max="10983" width="5.7109375" style="2" customWidth="1"/>
    <col min="10984" max="10984" width="8.42578125" style="2" customWidth="1"/>
    <col min="10985" max="10985" width="6.140625" style="2" customWidth="1"/>
    <col min="10986" max="10986" width="6.5703125" style="2" customWidth="1"/>
    <col min="10987" max="10987" width="7.28515625" style="2" customWidth="1"/>
    <col min="10988" max="10988" width="8.28515625" style="2" customWidth="1"/>
    <col min="10989" max="10989" width="7.28515625" style="2" customWidth="1"/>
    <col min="10990" max="10990" width="6.7109375" style="2" customWidth="1"/>
    <col min="10991" max="10991" width="11.140625" style="2" customWidth="1"/>
    <col min="10992" max="10992" width="9.5703125" style="2" customWidth="1"/>
    <col min="10993" max="10994" width="11.140625" style="2" customWidth="1"/>
    <col min="10995" max="10995" width="8.85546875" style="2" customWidth="1"/>
    <col min="10996" max="11236" width="8.85546875" style="2"/>
    <col min="11237" max="11237" width="4" style="2" customWidth="1"/>
    <col min="11238" max="11238" width="31.42578125" style="2" customWidth="1"/>
    <col min="11239" max="11239" width="5.7109375" style="2" customWidth="1"/>
    <col min="11240" max="11240" width="8.42578125" style="2" customWidth="1"/>
    <col min="11241" max="11241" width="6.140625" style="2" customWidth="1"/>
    <col min="11242" max="11242" width="6.5703125" style="2" customWidth="1"/>
    <col min="11243" max="11243" width="7.28515625" style="2" customWidth="1"/>
    <col min="11244" max="11244" width="8.28515625" style="2" customWidth="1"/>
    <col min="11245" max="11245" width="7.28515625" style="2" customWidth="1"/>
    <col min="11246" max="11246" width="6.7109375" style="2" customWidth="1"/>
    <col min="11247" max="11247" width="11.140625" style="2" customWidth="1"/>
    <col min="11248" max="11248" width="9.5703125" style="2" customWidth="1"/>
    <col min="11249" max="11250" width="11.140625" style="2" customWidth="1"/>
    <col min="11251" max="11251" width="8.85546875" style="2" customWidth="1"/>
    <col min="11252" max="11492" width="8.85546875" style="2"/>
    <col min="11493" max="11493" width="4" style="2" customWidth="1"/>
    <col min="11494" max="11494" width="31.42578125" style="2" customWidth="1"/>
    <col min="11495" max="11495" width="5.7109375" style="2" customWidth="1"/>
    <col min="11496" max="11496" width="8.42578125" style="2" customWidth="1"/>
    <col min="11497" max="11497" width="6.140625" style="2" customWidth="1"/>
    <col min="11498" max="11498" width="6.5703125" style="2" customWidth="1"/>
    <col min="11499" max="11499" width="7.28515625" style="2" customWidth="1"/>
    <col min="11500" max="11500" width="8.28515625" style="2" customWidth="1"/>
    <col min="11501" max="11501" width="7.28515625" style="2" customWidth="1"/>
    <col min="11502" max="11502" width="6.7109375" style="2" customWidth="1"/>
    <col min="11503" max="11503" width="11.140625" style="2" customWidth="1"/>
    <col min="11504" max="11504" width="9.5703125" style="2" customWidth="1"/>
    <col min="11505" max="11506" width="11.140625" style="2" customWidth="1"/>
    <col min="11507" max="11507" width="8.85546875" style="2" customWidth="1"/>
    <col min="11508" max="11748" width="8.85546875" style="2"/>
    <col min="11749" max="11749" width="4" style="2" customWidth="1"/>
    <col min="11750" max="11750" width="31.42578125" style="2" customWidth="1"/>
    <col min="11751" max="11751" width="5.7109375" style="2" customWidth="1"/>
    <col min="11752" max="11752" width="8.42578125" style="2" customWidth="1"/>
    <col min="11753" max="11753" width="6.140625" style="2" customWidth="1"/>
    <col min="11754" max="11754" width="6.5703125" style="2" customWidth="1"/>
    <col min="11755" max="11755" width="7.28515625" style="2" customWidth="1"/>
    <col min="11756" max="11756" width="8.28515625" style="2" customWidth="1"/>
    <col min="11757" max="11757" width="7.28515625" style="2" customWidth="1"/>
    <col min="11758" max="11758" width="6.7109375" style="2" customWidth="1"/>
    <col min="11759" max="11759" width="11.140625" style="2" customWidth="1"/>
    <col min="11760" max="11760" width="9.5703125" style="2" customWidth="1"/>
    <col min="11761" max="11762" width="11.140625" style="2" customWidth="1"/>
    <col min="11763" max="11763" width="8.85546875" style="2" customWidth="1"/>
    <col min="11764" max="12004" width="8.85546875" style="2"/>
    <col min="12005" max="12005" width="4" style="2" customWidth="1"/>
    <col min="12006" max="12006" width="31.42578125" style="2" customWidth="1"/>
    <col min="12007" max="12007" width="5.7109375" style="2" customWidth="1"/>
    <col min="12008" max="12008" width="8.42578125" style="2" customWidth="1"/>
    <col min="12009" max="12009" width="6.140625" style="2" customWidth="1"/>
    <col min="12010" max="12010" width="6.5703125" style="2" customWidth="1"/>
    <col min="12011" max="12011" width="7.28515625" style="2" customWidth="1"/>
    <col min="12012" max="12012" width="8.28515625" style="2" customWidth="1"/>
    <col min="12013" max="12013" width="7.28515625" style="2" customWidth="1"/>
    <col min="12014" max="12014" width="6.7109375" style="2" customWidth="1"/>
    <col min="12015" max="12015" width="11.140625" style="2" customWidth="1"/>
    <col min="12016" max="12016" width="9.5703125" style="2" customWidth="1"/>
    <col min="12017" max="12018" width="11.140625" style="2" customWidth="1"/>
    <col min="12019" max="12019" width="8.85546875" style="2" customWidth="1"/>
    <col min="12020" max="12260" width="8.85546875" style="2"/>
    <col min="12261" max="12261" width="4" style="2" customWidth="1"/>
    <col min="12262" max="12262" width="31.42578125" style="2" customWidth="1"/>
    <col min="12263" max="12263" width="5.7109375" style="2" customWidth="1"/>
    <col min="12264" max="12264" width="8.42578125" style="2" customWidth="1"/>
    <col min="12265" max="12265" width="6.140625" style="2" customWidth="1"/>
    <col min="12266" max="12266" width="6.5703125" style="2" customWidth="1"/>
    <col min="12267" max="12267" width="7.28515625" style="2" customWidth="1"/>
    <col min="12268" max="12268" width="8.28515625" style="2" customWidth="1"/>
    <col min="12269" max="12269" width="7.28515625" style="2" customWidth="1"/>
    <col min="12270" max="12270" width="6.7109375" style="2" customWidth="1"/>
    <col min="12271" max="12271" width="11.140625" style="2" customWidth="1"/>
    <col min="12272" max="12272" width="9.5703125" style="2" customWidth="1"/>
    <col min="12273" max="12274" width="11.140625" style="2" customWidth="1"/>
    <col min="12275" max="12275" width="8.85546875" style="2" customWidth="1"/>
    <col min="12276" max="12516" width="8.85546875" style="2"/>
    <col min="12517" max="12517" width="4" style="2" customWidth="1"/>
    <col min="12518" max="12518" width="31.42578125" style="2" customWidth="1"/>
    <col min="12519" max="12519" width="5.7109375" style="2" customWidth="1"/>
    <col min="12520" max="12520" width="8.42578125" style="2" customWidth="1"/>
    <col min="12521" max="12521" width="6.140625" style="2" customWidth="1"/>
    <col min="12522" max="12522" width="6.5703125" style="2" customWidth="1"/>
    <col min="12523" max="12523" width="7.28515625" style="2" customWidth="1"/>
    <col min="12524" max="12524" width="8.28515625" style="2" customWidth="1"/>
    <col min="12525" max="12525" width="7.28515625" style="2" customWidth="1"/>
    <col min="12526" max="12526" width="6.7109375" style="2" customWidth="1"/>
    <col min="12527" max="12527" width="11.140625" style="2" customWidth="1"/>
    <col min="12528" max="12528" width="9.5703125" style="2" customWidth="1"/>
    <col min="12529" max="12530" width="11.140625" style="2" customWidth="1"/>
    <col min="12531" max="12531" width="8.85546875" style="2" customWidth="1"/>
    <col min="12532" max="12772" width="8.85546875" style="2"/>
    <col min="12773" max="12773" width="4" style="2" customWidth="1"/>
    <col min="12774" max="12774" width="31.42578125" style="2" customWidth="1"/>
    <col min="12775" max="12775" width="5.7109375" style="2" customWidth="1"/>
    <col min="12776" max="12776" width="8.42578125" style="2" customWidth="1"/>
    <col min="12777" max="12777" width="6.140625" style="2" customWidth="1"/>
    <col min="12778" max="12778" width="6.5703125" style="2" customWidth="1"/>
    <col min="12779" max="12779" width="7.28515625" style="2" customWidth="1"/>
    <col min="12780" max="12780" width="8.28515625" style="2" customWidth="1"/>
    <col min="12781" max="12781" width="7.28515625" style="2" customWidth="1"/>
    <col min="12782" max="12782" width="6.7109375" style="2" customWidth="1"/>
    <col min="12783" max="12783" width="11.140625" style="2" customWidth="1"/>
    <col min="12784" max="12784" width="9.5703125" style="2" customWidth="1"/>
    <col min="12785" max="12786" width="11.140625" style="2" customWidth="1"/>
    <col min="12787" max="12787" width="8.85546875" style="2" customWidth="1"/>
    <col min="12788" max="13028" width="8.85546875" style="2"/>
    <col min="13029" max="13029" width="4" style="2" customWidth="1"/>
    <col min="13030" max="13030" width="31.42578125" style="2" customWidth="1"/>
    <col min="13031" max="13031" width="5.7109375" style="2" customWidth="1"/>
    <col min="13032" max="13032" width="8.42578125" style="2" customWidth="1"/>
    <col min="13033" max="13033" width="6.140625" style="2" customWidth="1"/>
    <col min="13034" max="13034" width="6.5703125" style="2" customWidth="1"/>
    <col min="13035" max="13035" width="7.28515625" style="2" customWidth="1"/>
    <col min="13036" max="13036" width="8.28515625" style="2" customWidth="1"/>
    <col min="13037" max="13037" width="7.28515625" style="2" customWidth="1"/>
    <col min="13038" max="13038" width="6.7109375" style="2" customWidth="1"/>
    <col min="13039" max="13039" width="11.140625" style="2" customWidth="1"/>
    <col min="13040" max="13040" width="9.5703125" style="2" customWidth="1"/>
    <col min="13041" max="13042" width="11.140625" style="2" customWidth="1"/>
    <col min="13043" max="13043" width="8.85546875" style="2" customWidth="1"/>
    <col min="13044" max="13284" width="8.85546875" style="2"/>
    <col min="13285" max="13285" width="4" style="2" customWidth="1"/>
    <col min="13286" max="13286" width="31.42578125" style="2" customWidth="1"/>
    <col min="13287" max="13287" width="5.7109375" style="2" customWidth="1"/>
    <col min="13288" max="13288" width="8.42578125" style="2" customWidth="1"/>
    <col min="13289" max="13289" width="6.140625" style="2" customWidth="1"/>
    <col min="13290" max="13290" width="6.5703125" style="2" customWidth="1"/>
    <col min="13291" max="13291" width="7.28515625" style="2" customWidth="1"/>
    <col min="13292" max="13292" width="8.28515625" style="2" customWidth="1"/>
    <col min="13293" max="13293" width="7.28515625" style="2" customWidth="1"/>
    <col min="13294" max="13294" width="6.7109375" style="2" customWidth="1"/>
    <col min="13295" max="13295" width="11.140625" style="2" customWidth="1"/>
    <col min="13296" max="13296" width="9.5703125" style="2" customWidth="1"/>
    <col min="13297" max="13298" width="11.140625" style="2" customWidth="1"/>
    <col min="13299" max="13299" width="8.85546875" style="2" customWidth="1"/>
    <col min="13300" max="13540" width="8.85546875" style="2"/>
    <col min="13541" max="13541" width="4" style="2" customWidth="1"/>
    <col min="13542" max="13542" width="31.42578125" style="2" customWidth="1"/>
    <col min="13543" max="13543" width="5.7109375" style="2" customWidth="1"/>
    <col min="13544" max="13544" width="8.42578125" style="2" customWidth="1"/>
    <col min="13545" max="13545" width="6.140625" style="2" customWidth="1"/>
    <col min="13546" max="13546" width="6.5703125" style="2" customWidth="1"/>
    <col min="13547" max="13547" width="7.28515625" style="2" customWidth="1"/>
    <col min="13548" max="13548" width="8.28515625" style="2" customWidth="1"/>
    <col min="13549" max="13549" width="7.28515625" style="2" customWidth="1"/>
    <col min="13550" max="13550" width="6.7109375" style="2" customWidth="1"/>
    <col min="13551" max="13551" width="11.140625" style="2" customWidth="1"/>
    <col min="13552" max="13552" width="9.5703125" style="2" customWidth="1"/>
    <col min="13553" max="13554" width="11.140625" style="2" customWidth="1"/>
    <col min="13555" max="13555" width="8.85546875" style="2" customWidth="1"/>
    <col min="13556" max="13796" width="8.85546875" style="2"/>
    <col min="13797" max="13797" width="4" style="2" customWidth="1"/>
    <col min="13798" max="13798" width="31.42578125" style="2" customWidth="1"/>
    <col min="13799" max="13799" width="5.7109375" style="2" customWidth="1"/>
    <col min="13800" max="13800" width="8.42578125" style="2" customWidth="1"/>
    <col min="13801" max="13801" width="6.140625" style="2" customWidth="1"/>
    <col min="13802" max="13802" width="6.5703125" style="2" customWidth="1"/>
    <col min="13803" max="13803" width="7.28515625" style="2" customWidth="1"/>
    <col min="13804" max="13804" width="8.28515625" style="2" customWidth="1"/>
    <col min="13805" max="13805" width="7.28515625" style="2" customWidth="1"/>
    <col min="13806" max="13806" width="6.7109375" style="2" customWidth="1"/>
    <col min="13807" max="13807" width="11.140625" style="2" customWidth="1"/>
    <col min="13808" max="13808" width="9.5703125" style="2" customWidth="1"/>
    <col min="13809" max="13810" width="11.140625" style="2" customWidth="1"/>
    <col min="13811" max="13811" width="8.85546875" style="2" customWidth="1"/>
    <col min="13812" max="14052" width="8.85546875" style="2"/>
    <col min="14053" max="14053" width="4" style="2" customWidth="1"/>
    <col min="14054" max="14054" width="31.42578125" style="2" customWidth="1"/>
    <col min="14055" max="14055" width="5.7109375" style="2" customWidth="1"/>
    <col min="14056" max="14056" width="8.42578125" style="2" customWidth="1"/>
    <col min="14057" max="14057" width="6.140625" style="2" customWidth="1"/>
    <col min="14058" max="14058" width="6.5703125" style="2" customWidth="1"/>
    <col min="14059" max="14059" width="7.28515625" style="2" customWidth="1"/>
    <col min="14060" max="14060" width="8.28515625" style="2" customWidth="1"/>
    <col min="14061" max="14061" width="7.28515625" style="2" customWidth="1"/>
    <col min="14062" max="14062" width="6.7109375" style="2" customWidth="1"/>
    <col min="14063" max="14063" width="11.140625" style="2" customWidth="1"/>
    <col min="14064" max="14064" width="9.5703125" style="2" customWidth="1"/>
    <col min="14065" max="14066" width="11.140625" style="2" customWidth="1"/>
    <col min="14067" max="14067" width="8.85546875" style="2" customWidth="1"/>
    <col min="14068" max="14308" width="8.85546875" style="2"/>
    <col min="14309" max="14309" width="4" style="2" customWidth="1"/>
    <col min="14310" max="14310" width="31.42578125" style="2" customWidth="1"/>
    <col min="14311" max="14311" width="5.7109375" style="2" customWidth="1"/>
    <col min="14312" max="14312" width="8.42578125" style="2" customWidth="1"/>
    <col min="14313" max="14313" width="6.140625" style="2" customWidth="1"/>
    <col min="14314" max="14314" width="6.5703125" style="2" customWidth="1"/>
    <col min="14315" max="14315" width="7.28515625" style="2" customWidth="1"/>
    <col min="14316" max="14316" width="8.28515625" style="2" customWidth="1"/>
    <col min="14317" max="14317" width="7.28515625" style="2" customWidth="1"/>
    <col min="14318" max="14318" width="6.7109375" style="2" customWidth="1"/>
    <col min="14319" max="14319" width="11.140625" style="2" customWidth="1"/>
    <col min="14320" max="14320" width="9.5703125" style="2" customWidth="1"/>
    <col min="14321" max="14322" width="11.140625" style="2" customWidth="1"/>
    <col min="14323" max="14323" width="8.85546875" style="2" customWidth="1"/>
    <col min="14324" max="14564" width="8.85546875" style="2"/>
    <col min="14565" max="14565" width="4" style="2" customWidth="1"/>
    <col min="14566" max="14566" width="31.42578125" style="2" customWidth="1"/>
    <col min="14567" max="14567" width="5.7109375" style="2" customWidth="1"/>
    <col min="14568" max="14568" width="8.42578125" style="2" customWidth="1"/>
    <col min="14569" max="14569" width="6.140625" style="2" customWidth="1"/>
    <col min="14570" max="14570" width="6.5703125" style="2" customWidth="1"/>
    <col min="14571" max="14571" width="7.28515625" style="2" customWidth="1"/>
    <col min="14572" max="14572" width="8.28515625" style="2" customWidth="1"/>
    <col min="14573" max="14573" width="7.28515625" style="2" customWidth="1"/>
    <col min="14574" max="14574" width="6.7109375" style="2" customWidth="1"/>
    <col min="14575" max="14575" width="11.140625" style="2" customWidth="1"/>
    <col min="14576" max="14576" width="9.5703125" style="2" customWidth="1"/>
    <col min="14577" max="14578" width="11.140625" style="2" customWidth="1"/>
    <col min="14579" max="14579" width="8.85546875" style="2" customWidth="1"/>
    <col min="14580" max="14820" width="8.85546875" style="2"/>
    <col min="14821" max="14821" width="4" style="2" customWidth="1"/>
    <col min="14822" max="14822" width="31.42578125" style="2" customWidth="1"/>
    <col min="14823" max="14823" width="5.7109375" style="2" customWidth="1"/>
    <col min="14824" max="14824" width="8.42578125" style="2" customWidth="1"/>
    <col min="14825" max="14825" width="6.140625" style="2" customWidth="1"/>
    <col min="14826" max="14826" width="6.5703125" style="2" customWidth="1"/>
    <col min="14827" max="14827" width="7.28515625" style="2" customWidth="1"/>
    <col min="14828" max="14828" width="8.28515625" style="2" customWidth="1"/>
    <col min="14829" max="14829" width="7.28515625" style="2" customWidth="1"/>
    <col min="14830" max="14830" width="6.7109375" style="2" customWidth="1"/>
    <col min="14831" max="14831" width="11.140625" style="2" customWidth="1"/>
    <col min="14832" max="14832" width="9.5703125" style="2" customWidth="1"/>
    <col min="14833" max="14834" width="11.140625" style="2" customWidth="1"/>
    <col min="14835" max="14835" width="8.85546875" style="2" customWidth="1"/>
    <col min="14836" max="15076" width="8.85546875" style="2"/>
    <col min="15077" max="15077" width="4" style="2" customWidth="1"/>
    <col min="15078" max="15078" width="31.42578125" style="2" customWidth="1"/>
    <col min="15079" max="15079" width="5.7109375" style="2" customWidth="1"/>
    <col min="15080" max="15080" width="8.42578125" style="2" customWidth="1"/>
    <col min="15081" max="15081" width="6.140625" style="2" customWidth="1"/>
    <col min="15082" max="15082" width="6.5703125" style="2" customWidth="1"/>
    <col min="15083" max="15083" width="7.28515625" style="2" customWidth="1"/>
    <col min="15084" max="15084" width="8.28515625" style="2" customWidth="1"/>
    <col min="15085" max="15085" width="7.28515625" style="2" customWidth="1"/>
    <col min="15086" max="15086" width="6.7109375" style="2" customWidth="1"/>
    <col min="15087" max="15087" width="11.140625" style="2" customWidth="1"/>
    <col min="15088" max="15088" width="9.5703125" style="2" customWidth="1"/>
    <col min="15089" max="15090" width="11.140625" style="2" customWidth="1"/>
    <col min="15091" max="15091" width="8.85546875" style="2" customWidth="1"/>
    <col min="15092" max="15332" width="8.85546875" style="2"/>
    <col min="15333" max="15333" width="4" style="2" customWidth="1"/>
    <col min="15334" max="15334" width="31.42578125" style="2" customWidth="1"/>
    <col min="15335" max="15335" width="5.7109375" style="2" customWidth="1"/>
    <col min="15336" max="15336" width="8.42578125" style="2" customWidth="1"/>
    <col min="15337" max="15337" width="6.140625" style="2" customWidth="1"/>
    <col min="15338" max="15338" width="6.5703125" style="2" customWidth="1"/>
    <col min="15339" max="15339" width="7.28515625" style="2" customWidth="1"/>
    <col min="15340" max="15340" width="8.28515625" style="2" customWidth="1"/>
    <col min="15341" max="15341" width="7.28515625" style="2" customWidth="1"/>
    <col min="15342" max="15342" width="6.7109375" style="2" customWidth="1"/>
    <col min="15343" max="15343" width="11.140625" style="2" customWidth="1"/>
    <col min="15344" max="15344" width="9.5703125" style="2" customWidth="1"/>
    <col min="15345" max="15346" width="11.140625" style="2" customWidth="1"/>
    <col min="15347" max="15347" width="8.85546875" style="2" customWidth="1"/>
    <col min="15348" max="15588" width="8.85546875" style="2"/>
    <col min="15589" max="15589" width="4" style="2" customWidth="1"/>
    <col min="15590" max="15590" width="31.42578125" style="2" customWidth="1"/>
    <col min="15591" max="15591" width="5.7109375" style="2" customWidth="1"/>
    <col min="15592" max="15592" width="8.42578125" style="2" customWidth="1"/>
    <col min="15593" max="15593" width="6.140625" style="2" customWidth="1"/>
    <col min="15594" max="15594" width="6.5703125" style="2" customWidth="1"/>
    <col min="15595" max="15595" width="7.28515625" style="2" customWidth="1"/>
    <col min="15596" max="15596" width="8.28515625" style="2" customWidth="1"/>
    <col min="15597" max="15597" width="7.28515625" style="2" customWidth="1"/>
    <col min="15598" max="15598" width="6.7109375" style="2" customWidth="1"/>
    <col min="15599" max="15599" width="11.140625" style="2" customWidth="1"/>
    <col min="15600" max="15600" width="9.5703125" style="2" customWidth="1"/>
    <col min="15601" max="15602" width="11.140625" style="2" customWidth="1"/>
    <col min="15603" max="15603" width="8.85546875" style="2" customWidth="1"/>
    <col min="15604" max="15844" width="8.85546875" style="2"/>
    <col min="15845" max="15845" width="4" style="2" customWidth="1"/>
    <col min="15846" max="15846" width="31.42578125" style="2" customWidth="1"/>
    <col min="15847" max="15847" width="5.7109375" style="2" customWidth="1"/>
    <col min="15848" max="15848" width="8.42578125" style="2" customWidth="1"/>
    <col min="15849" max="15849" width="6.140625" style="2" customWidth="1"/>
    <col min="15850" max="15850" width="6.5703125" style="2" customWidth="1"/>
    <col min="15851" max="15851" width="7.28515625" style="2" customWidth="1"/>
    <col min="15852" max="15852" width="8.28515625" style="2" customWidth="1"/>
    <col min="15853" max="15853" width="7.28515625" style="2" customWidth="1"/>
    <col min="15854" max="15854" width="6.7109375" style="2" customWidth="1"/>
    <col min="15855" max="15855" width="11.140625" style="2" customWidth="1"/>
    <col min="15856" max="15856" width="9.5703125" style="2" customWidth="1"/>
    <col min="15857" max="15858" width="11.140625" style="2" customWidth="1"/>
    <col min="15859" max="15859" width="8.85546875" style="2" customWidth="1"/>
    <col min="15860" max="16100" width="8.85546875" style="2"/>
    <col min="16101" max="16101" width="4" style="2" customWidth="1"/>
    <col min="16102" max="16102" width="31.42578125" style="2" customWidth="1"/>
    <col min="16103" max="16103" width="5.7109375" style="2" customWidth="1"/>
    <col min="16104" max="16104" width="8.42578125" style="2" customWidth="1"/>
    <col min="16105" max="16105" width="6.140625" style="2" customWidth="1"/>
    <col min="16106" max="16106" width="6.5703125" style="2" customWidth="1"/>
    <col min="16107" max="16107" width="7.28515625" style="2" customWidth="1"/>
    <col min="16108" max="16108" width="8.28515625" style="2" customWidth="1"/>
    <col min="16109" max="16109" width="7.28515625" style="2" customWidth="1"/>
    <col min="16110" max="16110" width="6.7109375" style="2" customWidth="1"/>
    <col min="16111" max="16111" width="11.140625" style="2" customWidth="1"/>
    <col min="16112" max="16112" width="9.5703125" style="2" customWidth="1"/>
    <col min="16113" max="16114" width="11.140625" style="2" customWidth="1"/>
    <col min="16115" max="16115" width="8.85546875" style="2" customWidth="1"/>
    <col min="16116" max="16384" width="8.85546875" style="2"/>
  </cols>
  <sheetData>
    <row r="1" spans="1:228">
      <c r="Q1" s="64" t="s">
        <v>41</v>
      </c>
    </row>
    <row r="2" spans="1:228" ht="15.75">
      <c r="D2" s="146" t="s">
        <v>28</v>
      </c>
      <c r="E2" s="126" t="s">
        <v>636</v>
      </c>
      <c r="H2" s="4"/>
      <c r="I2" s="4"/>
      <c r="K2" s="5"/>
      <c r="L2" s="5"/>
      <c r="M2" s="5"/>
      <c r="N2" s="5"/>
      <c r="O2" s="5"/>
      <c r="P2" s="5"/>
      <c r="Q2" s="5"/>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row>
    <row r="3" spans="1:228" ht="20.25" thickBot="1">
      <c r="A3" s="113" t="s">
        <v>637</v>
      </c>
      <c r="B3" s="114"/>
      <c r="C3" s="114"/>
      <c r="D3" s="114"/>
      <c r="E3" s="114"/>
      <c r="F3" s="114"/>
      <c r="G3" s="114"/>
      <c r="H3" s="114"/>
      <c r="I3" s="114"/>
      <c r="J3" s="114"/>
      <c r="K3" s="114"/>
      <c r="L3" s="114"/>
      <c r="M3" s="114"/>
      <c r="N3" s="114"/>
      <c r="O3" s="114"/>
      <c r="P3" s="114"/>
      <c r="Q3" s="113"/>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row>
    <row r="4" spans="1:228" ht="31.5" customHeight="1">
      <c r="A4" s="115" t="s">
        <v>42</v>
      </c>
      <c r="B4" s="115"/>
      <c r="C4" s="115"/>
      <c r="D4" s="116"/>
      <c r="E4" s="115"/>
      <c r="F4" s="115"/>
      <c r="G4" s="115"/>
      <c r="H4" s="115"/>
      <c r="I4" s="115"/>
      <c r="J4" s="115"/>
      <c r="K4" s="115"/>
      <c r="L4" s="115"/>
      <c r="M4" s="115"/>
      <c r="N4" s="115"/>
      <c r="O4" s="115"/>
      <c r="P4" s="115"/>
      <c r="Q4" s="11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row>
    <row r="5" spans="1:228" ht="31.5" customHeight="1">
      <c r="A5" s="70" t="str">
        <f>Kopsav.!A7:I7</f>
        <v>Objekta nosaukums: Ēkas Miera ielā 58a (kad. Nr. 0100 026 0092 005) un Ēkas Miera ielā 58a (kad. Nr. 0100 026 2024 005), Rīga daļas pārbūve Kino muzeja vajadzībām</v>
      </c>
      <c r="B5" s="57"/>
      <c r="C5" s="57"/>
      <c r="D5" s="58"/>
      <c r="E5" s="59"/>
      <c r="F5" s="56"/>
      <c r="G5" s="56"/>
      <c r="H5" s="56"/>
      <c r="I5" s="56"/>
      <c r="J5" s="56"/>
      <c r="K5" s="56"/>
      <c r="L5" s="56"/>
      <c r="M5" s="56"/>
      <c r="N5" s="56"/>
      <c r="O5" s="56"/>
      <c r="P5" s="56"/>
      <c r="Q5" s="23"/>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row>
    <row r="6" spans="1:228" ht="20.25" customHeight="1">
      <c r="A6" s="207" t="str">
        <f>KOPTĀME!A12</f>
        <v>Būves nosaukums: Darbnīca, Teātris</v>
      </c>
      <c r="B6" s="207"/>
      <c r="C6" s="207"/>
      <c r="D6" s="207"/>
      <c r="E6" s="207"/>
      <c r="F6" s="207"/>
      <c r="G6" s="207"/>
      <c r="H6" s="207"/>
      <c r="I6" s="207"/>
      <c r="J6" s="207"/>
      <c r="K6" s="207"/>
      <c r="L6" s="207"/>
      <c r="M6" s="207"/>
      <c r="N6" s="207"/>
      <c r="O6" s="207"/>
      <c r="P6" s="207"/>
      <c r="Q6" s="20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row>
    <row r="7" spans="1:228" ht="19.5" customHeight="1">
      <c r="A7" s="30" t="str">
        <f>KOPTĀME!A13</f>
        <v>Objekta adrese: Miera ielā 58a, Rīga</v>
      </c>
      <c r="B7" s="31"/>
      <c r="C7" s="31"/>
      <c r="D7" s="27"/>
      <c r="E7" s="27"/>
      <c r="F7" s="24"/>
      <c r="G7" s="24"/>
      <c r="H7" s="24"/>
      <c r="I7" s="24"/>
      <c r="J7" s="24"/>
      <c r="K7" s="24"/>
      <c r="L7" s="24"/>
      <c r="M7" s="24"/>
      <c r="N7" s="24"/>
      <c r="O7" s="24"/>
      <c r="P7" s="24"/>
      <c r="Q7" s="24"/>
    </row>
    <row r="8" spans="1:228" ht="22.5" customHeight="1">
      <c r="A8" s="30" t="str">
        <f>KOPTĀME!A14</f>
        <v>Pasūtījuma Nr. LKA 2026/14</v>
      </c>
      <c r="B8" s="31"/>
      <c r="C8" s="31"/>
      <c r="D8" s="28"/>
      <c r="E8" s="29"/>
      <c r="F8" s="25"/>
      <c r="G8" s="25"/>
      <c r="H8" s="25"/>
      <c r="I8" s="25"/>
      <c r="J8" s="25"/>
      <c r="K8" s="25"/>
      <c r="L8" s="25"/>
      <c r="M8" s="25"/>
      <c r="N8" s="25"/>
      <c r="O8" s="25"/>
      <c r="P8" s="25"/>
      <c r="Q8" s="25"/>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row>
    <row r="9" spans="1:228" ht="15" customHeight="1">
      <c r="A9" s="30"/>
      <c r="B9" s="31"/>
      <c r="C9" s="31"/>
      <c r="D9" s="28"/>
      <c r="E9" s="29"/>
      <c r="F9" s="25"/>
      <c r="G9" s="25"/>
      <c r="H9" s="25"/>
      <c r="I9" s="25"/>
      <c r="J9" s="25"/>
      <c r="K9" s="25"/>
      <c r="L9" s="25"/>
      <c r="M9" s="25"/>
      <c r="N9" s="25"/>
      <c r="O9" s="25"/>
      <c r="P9" s="25"/>
      <c r="Q9" s="22"/>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row>
    <row r="10" spans="1:228" ht="15.75">
      <c r="A10" s="75" t="s">
        <v>638</v>
      </c>
      <c r="B10" s="32"/>
      <c r="C10" s="32"/>
      <c r="D10" s="21"/>
      <c r="E10" s="21"/>
      <c r="F10" s="26"/>
      <c r="G10" s="26"/>
      <c r="H10" s="26"/>
      <c r="I10" s="26"/>
      <c r="J10" s="26"/>
      <c r="K10" s="26"/>
      <c r="L10" s="26"/>
      <c r="M10" s="26"/>
      <c r="N10" s="26"/>
      <c r="O10" s="26"/>
      <c r="P10" s="26"/>
      <c r="Q10" s="26"/>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row>
    <row r="11" spans="1:228" ht="14.25" thickBot="1">
      <c r="A11" s="12"/>
      <c r="B11" s="12"/>
      <c r="C11" s="12"/>
      <c r="D11" s="9"/>
      <c r="E11" s="10"/>
      <c r="F11" s="11"/>
      <c r="G11" s="12"/>
      <c r="H11" s="12"/>
      <c r="I11" s="12"/>
      <c r="J11" s="12"/>
      <c r="K11" s="12"/>
      <c r="L11" s="12"/>
      <c r="N11" s="13" t="s">
        <v>31</v>
      </c>
      <c r="O11" s="256">
        <f>Q56</f>
        <v>0</v>
      </c>
      <c r="P11" s="257"/>
      <c r="Q11" s="69" t="s">
        <v>43</v>
      </c>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row>
    <row r="12" spans="1:228" ht="14.25" customHeight="1">
      <c r="A12" s="12"/>
      <c r="B12" s="12"/>
      <c r="C12" s="12"/>
      <c r="D12" s="9"/>
      <c r="E12" s="10"/>
      <c r="F12" s="11"/>
      <c r="G12" s="12"/>
      <c r="H12" s="12"/>
      <c r="I12" s="12"/>
      <c r="J12" s="12"/>
      <c r="K12" s="12"/>
      <c r="L12" s="12"/>
      <c r="N12" s="72" t="s">
        <v>8</v>
      </c>
      <c r="O12" s="258" t="str">
        <f>IF(KOPTĀME!B28=0,"",KOPTĀME!B28)</f>
        <v/>
      </c>
      <c r="P12" s="258"/>
      <c r="Q12" s="8"/>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row>
    <row r="13" spans="1:228" ht="13.5">
      <c r="A13" s="12"/>
      <c r="B13" s="12"/>
      <c r="C13" s="12"/>
      <c r="D13" s="9"/>
      <c r="E13" s="10"/>
      <c r="F13" s="11"/>
      <c r="G13" s="12"/>
      <c r="H13" s="12"/>
      <c r="I13" s="12"/>
      <c r="J13" s="12"/>
      <c r="K13" s="12"/>
      <c r="L13" s="12"/>
      <c r="M13" s="12"/>
      <c r="N13" s="12"/>
      <c r="O13" s="12"/>
      <c r="P13" s="14"/>
      <c r="Q13" s="8"/>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row>
    <row r="14" spans="1:228" ht="12.75" customHeight="1">
      <c r="A14" s="259" t="s">
        <v>9</v>
      </c>
      <c r="B14" s="259" t="s">
        <v>12</v>
      </c>
      <c r="C14" s="268" t="s">
        <v>44</v>
      </c>
      <c r="D14" s="271"/>
      <c r="E14" s="261" t="s">
        <v>13</v>
      </c>
      <c r="F14" s="263" t="s">
        <v>14</v>
      </c>
      <c r="G14" s="265" t="s">
        <v>15</v>
      </c>
      <c r="H14" s="266"/>
      <c r="I14" s="266"/>
      <c r="J14" s="266"/>
      <c r="K14" s="266"/>
      <c r="L14" s="266"/>
      <c r="M14" s="267" t="s">
        <v>16</v>
      </c>
      <c r="N14" s="267"/>
      <c r="O14" s="267"/>
      <c r="P14" s="267"/>
      <c r="Q14" s="26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row>
    <row r="15" spans="1:228" ht="54" customHeight="1">
      <c r="A15" s="260"/>
      <c r="B15" s="260"/>
      <c r="C15" s="272"/>
      <c r="D15" s="274"/>
      <c r="E15" s="262"/>
      <c r="F15" s="264"/>
      <c r="G15" s="71" t="s">
        <v>45</v>
      </c>
      <c r="H15" s="71" t="s">
        <v>50</v>
      </c>
      <c r="I15" s="71" t="s">
        <v>34</v>
      </c>
      <c r="J15" s="71" t="s">
        <v>32</v>
      </c>
      <c r="K15" s="71" t="s">
        <v>33</v>
      </c>
      <c r="L15" s="71" t="s">
        <v>46</v>
      </c>
      <c r="M15" s="71" t="s">
        <v>47</v>
      </c>
      <c r="N15" s="71" t="s">
        <v>34</v>
      </c>
      <c r="O15" s="71" t="s">
        <v>32</v>
      </c>
      <c r="P15" s="71" t="s">
        <v>33</v>
      </c>
      <c r="Q15" s="71" t="s">
        <v>48</v>
      </c>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row>
    <row r="16" spans="1:228">
      <c r="A16" s="129">
        <v>1</v>
      </c>
      <c r="B16" s="130"/>
      <c r="C16" s="138" t="s">
        <v>639</v>
      </c>
      <c r="D16" s="148"/>
      <c r="E16" s="127"/>
      <c r="F16" s="127"/>
      <c r="G16" s="128"/>
      <c r="H16" s="128"/>
      <c r="I16" s="128"/>
      <c r="J16" s="128"/>
      <c r="K16" s="128"/>
      <c r="L16" s="128"/>
      <c r="M16" s="128"/>
      <c r="N16" s="128"/>
      <c r="O16" s="128"/>
      <c r="P16" s="128"/>
      <c r="Q16" s="128"/>
    </row>
    <row r="17" spans="1:17">
      <c r="A17" s="120" t="s">
        <v>147</v>
      </c>
      <c r="B17" s="121"/>
      <c r="C17" s="137" t="s">
        <v>640</v>
      </c>
      <c r="D17" s="147" t="s">
        <v>641</v>
      </c>
      <c r="E17" s="123" t="s">
        <v>68</v>
      </c>
      <c r="F17" s="123">
        <v>1</v>
      </c>
      <c r="G17" s="16"/>
      <c r="H17" s="16"/>
      <c r="I17" s="16">
        <f t="shared" ref="I17:I20" si="0">ROUND(G17*H17,2)</f>
        <v>0</v>
      </c>
      <c r="J17" s="16"/>
      <c r="K17" s="16"/>
      <c r="L17" s="17">
        <f t="shared" ref="L17:L20" si="1">I17+J17+K17</f>
        <v>0</v>
      </c>
      <c r="M17" s="17">
        <f t="shared" ref="M17:M20" si="2">ROUND(F17*G17,2)</f>
        <v>0</v>
      </c>
      <c r="N17" s="17">
        <f t="shared" ref="N17:N20" si="3">ROUND(F17*I17,2)</f>
        <v>0</v>
      </c>
      <c r="O17" s="17">
        <f t="shared" ref="O17:O20" si="4">ROUND(F17*J17,2)</f>
        <v>0</v>
      </c>
      <c r="P17" s="17">
        <f t="shared" ref="P17:P20" si="5">ROUND(F17*K17,2)</f>
        <v>0</v>
      </c>
      <c r="Q17" s="17">
        <f t="shared" ref="Q17:Q20" si="6">N17+O17+P17</f>
        <v>0</v>
      </c>
    </row>
    <row r="18" spans="1:17">
      <c r="A18" s="120" t="s">
        <v>148</v>
      </c>
      <c r="B18" s="121"/>
      <c r="C18" s="137" t="s">
        <v>642</v>
      </c>
      <c r="D18" s="147"/>
      <c r="E18" s="123" t="s">
        <v>68</v>
      </c>
      <c r="F18" s="123">
        <v>1</v>
      </c>
      <c r="G18" s="16"/>
      <c r="H18" s="16"/>
      <c r="I18" s="16">
        <f t="shared" si="0"/>
        <v>0</v>
      </c>
      <c r="J18" s="16"/>
      <c r="K18" s="16"/>
      <c r="L18" s="17">
        <f t="shared" si="1"/>
        <v>0</v>
      </c>
      <c r="M18" s="17">
        <f t="shared" si="2"/>
        <v>0</v>
      </c>
      <c r="N18" s="17">
        <f t="shared" si="3"/>
        <v>0</v>
      </c>
      <c r="O18" s="17">
        <f t="shared" si="4"/>
        <v>0</v>
      </c>
      <c r="P18" s="17">
        <f t="shared" si="5"/>
        <v>0</v>
      </c>
      <c r="Q18" s="17">
        <f t="shared" si="6"/>
        <v>0</v>
      </c>
    </row>
    <row r="19" spans="1:17">
      <c r="A19" s="120" t="s">
        <v>149</v>
      </c>
      <c r="B19" s="121"/>
      <c r="C19" s="137" t="s">
        <v>347</v>
      </c>
      <c r="D19" s="147"/>
      <c r="E19" s="123" t="s">
        <v>68</v>
      </c>
      <c r="F19" s="123">
        <v>1</v>
      </c>
      <c r="G19" s="16"/>
      <c r="H19" s="16"/>
      <c r="I19" s="16">
        <f t="shared" si="0"/>
        <v>0</v>
      </c>
      <c r="J19" s="16"/>
      <c r="K19" s="16"/>
      <c r="L19" s="17">
        <f t="shared" si="1"/>
        <v>0</v>
      </c>
      <c r="M19" s="17">
        <f t="shared" si="2"/>
        <v>0</v>
      </c>
      <c r="N19" s="17">
        <f t="shared" si="3"/>
        <v>0</v>
      </c>
      <c r="O19" s="17">
        <f t="shared" si="4"/>
        <v>0</v>
      </c>
      <c r="P19" s="17">
        <f t="shared" si="5"/>
        <v>0</v>
      </c>
      <c r="Q19" s="17">
        <f t="shared" si="6"/>
        <v>0</v>
      </c>
    </row>
    <row r="20" spans="1:17" ht="25.5">
      <c r="A20" s="173" t="s">
        <v>809</v>
      </c>
      <c r="B20" s="174"/>
      <c r="C20" s="175" t="s">
        <v>810</v>
      </c>
      <c r="D20" s="171"/>
      <c r="E20" s="172" t="s">
        <v>811</v>
      </c>
      <c r="F20" s="172">
        <v>1</v>
      </c>
      <c r="G20" s="16"/>
      <c r="H20" s="16"/>
      <c r="I20" s="16">
        <f t="shared" si="0"/>
        <v>0</v>
      </c>
      <c r="J20" s="16"/>
      <c r="K20" s="16"/>
      <c r="L20" s="17">
        <f t="shared" si="1"/>
        <v>0</v>
      </c>
      <c r="M20" s="17">
        <f t="shared" si="2"/>
        <v>0</v>
      </c>
      <c r="N20" s="17">
        <f t="shared" si="3"/>
        <v>0</v>
      </c>
      <c r="O20" s="17">
        <f t="shared" si="4"/>
        <v>0</v>
      </c>
      <c r="P20" s="17">
        <f t="shared" si="5"/>
        <v>0</v>
      </c>
      <c r="Q20" s="17">
        <f t="shared" si="6"/>
        <v>0</v>
      </c>
    </row>
    <row r="21" spans="1:17" ht="25.5">
      <c r="A21" s="129">
        <v>2</v>
      </c>
      <c r="B21" s="130"/>
      <c r="C21" s="138" t="s">
        <v>643</v>
      </c>
      <c r="D21" s="148"/>
      <c r="E21" s="127"/>
      <c r="F21" s="127"/>
      <c r="G21" s="128"/>
      <c r="H21" s="128"/>
      <c r="I21" s="128"/>
      <c r="J21" s="128"/>
      <c r="K21" s="128"/>
      <c r="L21" s="128"/>
      <c r="M21" s="128"/>
      <c r="N21" s="128"/>
      <c r="O21" s="128"/>
      <c r="P21" s="128"/>
      <c r="Q21" s="128"/>
    </row>
    <row r="22" spans="1:17">
      <c r="A22" s="120" t="s">
        <v>155</v>
      </c>
      <c r="B22" s="121"/>
      <c r="C22" s="137" t="s">
        <v>644</v>
      </c>
      <c r="D22" s="147"/>
      <c r="E22" s="123" t="s">
        <v>62</v>
      </c>
      <c r="F22" s="123">
        <v>37</v>
      </c>
      <c r="G22" s="16"/>
      <c r="H22" s="16"/>
      <c r="I22" s="16">
        <f t="shared" ref="I22:I24" si="7">ROUND(G22*H22,2)</f>
        <v>0</v>
      </c>
      <c r="J22" s="16"/>
      <c r="K22" s="16"/>
      <c r="L22" s="17">
        <f t="shared" ref="L22:L24" si="8">I22+J22+K22</f>
        <v>0</v>
      </c>
      <c r="M22" s="17">
        <f t="shared" ref="M22:M24" si="9">ROUND(F22*G22,2)</f>
        <v>0</v>
      </c>
      <c r="N22" s="17">
        <f t="shared" ref="N22:N24" si="10">ROUND(F22*I22,2)</f>
        <v>0</v>
      </c>
      <c r="O22" s="17">
        <f t="shared" ref="O22:O24" si="11">ROUND(F22*J22,2)</f>
        <v>0</v>
      </c>
      <c r="P22" s="17">
        <f t="shared" ref="P22:P24" si="12">ROUND(F22*K22,2)</f>
        <v>0</v>
      </c>
      <c r="Q22" s="17">
        <f t="shared" ref="Q22:Q24" si="13">N22+O22+P22</f>
        <v>0</v>
      </c>
    </row>
    <row r="23" spans="1:17">
      <c r="A23" s="120" t="s">
        <v>156</v>
      </c>
      <c r="B23" s="121"/>
      <c r="C23" s="137" t="s">
        <v>645</v>
      </c>
      <c r="D23" s="147"/>
      <c r="E23" s="123" t="s">
        <v>62</v>
      </c>
      <c r="F23" s="123">
        <v>6</v>
      </c>
      <c r="G23" s="16"/>
      <c r="H23" s="16"/>
      <c r="I23" s="16">
        <f t="shared" si="7"/>
        <v>0</v>
      </c>
      <c r="J23" s="16"/>
      <c r="K23" s="16"/>
      <c r="L23" s="17">
        <f t="shared" si="8"/>
        <v>0</v>
      </c>
      <c r="M23" s="17">
        <f t="shared" si="9"/>
        <v>0</v>
      </c>
      <c r="N23" s="17">
        <f t="shared" si="10"/>
        <v>0</v>
      </c>
      <c r="O23" s="17">
        <f t="shared" si="11"/>
        <v>0</v>
      </c>
      <c r="P23" s="17">
        <f t="shared" si="12"/>
        <v>0</v>
      </c>
      <c r="Q23" s="17">
        <f t="shared" si="13"/>
        <v>0</v>
      </c>
    </row>
    <row r="24" spans="1:17">
      <c r="A24" s="120" t="s">
        <v>157</v>
      </c>
      <c r="B24" s="121"/>
      <c r="C24" s="137" t="s">
        <v>347</v>
      </c>
      <c r="D24" s="147"/>
      <c r="E24" s="123" t="s">
        <v>68</v>
      </c>
      <c r="F24" s="123">
        <v>1</v>
      </c>
      <c r="G24" s="16"/>
      <c r="H24" s="16"/>
      <c r="I24" s="16">
        <f t="shared" si="7"/>
        <v>0</v>
      </c>
      <c r="J24" s="16"/>
      <c r="K24" s="16"/>
      <c r="L24" s="17">
        <f t="shared" si="8"/>
        <v>0</v>
      </c>
      <c r="M24" s="17">
        <f t="shared" si="9"/>
        <v>0</v>
      </c>
      <c r="N24" s="17">
        <f t="shared" si="10"/>
        <v>0</v>
      </c>
      <c r="O24" s="17">
        <f t="shared" si="11"/>
        <v>0</v>
      </c>
      <c r="P24" s="17">
        <f t="shared" si="12"/>
        <v>0</v>
      </c>
      <c r="Q24" s="17">
        <f t="shared" si="13"/>
        <v>0</v>
      </c>
    </row>
    <row r="25" spans="1:17">
      <c r="A25" s="129">
        <v>3</v>
      </c>
      <c r="B25" s="130"/>
      <c r="C25" s="138" t="s">
        <v>646</v>
      </c>
      <c r="D25" s="148"/>
      <c r="E25" s="127"/>
      <c r="F25" s="127"/>
      <c r="G25" s="128"/>
      <c r="H25" s="128"/>
      <c r="I25" s="128"/>
      <c r="J25" s="128"/>
      <c r="K25" s="128"/>
      <c r="L25" s="128"/>
      <c r="M25" s="128"/>
      <c r="N25" s="128"/>
      <c r="O25" s="128"/>
      <c r="P25" s="128"/>
      <c r="Q25" s="128"/>
    </row>
    <row r="26" spans="1:17">
      <c r="A26" s="120" t="s">
        <v>160</v>
      </c>
      <c r="B26" s="121"/>
      <c r="C26" s="137" t="s">
        <v>647</v>
      </c>
      <c r="D26" s="147"/>
      <c r="E26" s="123" t="s">
        <v>62</v>
      </c>
      <c r="F26" s="123">
        <v>1</v>
      </c>
      <c r="G26" s="16"/>
      <c r="H26" s="16"/>
      <c r="I26" s="16">
        <f>ROUND(G26*H26,2)</f>
        <v>0</v>
      </c>
      <c r="J26" s="16"/>
      <c r="K26" s="16"/>
      <c r="L26" s="17">
        <f>I26+J26+K26</f>
        <v>0</v>
      </c>
      <c r="M26" s="17">
        <f>ROUND(F26*G26,2)</f>
        <v>0</v>
      </c>
      <c r="N26" s="17">
        <f>ROUND(F26*I26,2)</f>
        <v>0</v>
      </c>
      <c r="O26" s="17">
        <f>ROUND(F26*J26,2)</f>
        <v>0</v>
      </c>
      <c r="P26" s="17">
        <f>ROUND(F26*K26,2)</f>
        <v>0</v>
      </c>
      <c r="Q26" s="17">
        <f>N26+O26+P26</f>
        <v>0</v>
      </c>
    </row>
    <row r="27" spans="1:17" ht="25.5">
      <c r="A27" s="120" t="s">
        <v>161</v>
      </c>
      <c r="B27" s="121"/>
      <c r="C27" s="137" t="s">
        <v>648</v>
      </c>
      <c r="D27" s="147" t="s">
        <v>649</v>
      </c>
      <c r="E27" s="123" t="s">
        <v>62</v>
      </c>
      <c r="F27" s="123">
        <v>3</v>
      </c>
      <c r="G27" s="16"/>
      <c r="H27" s="16"/>
      <c r="I27" s="16">
        <f t="shared" ref="I27:I31" si="14">ROUND(G27*H27,2)</f>
        <v>0</v>
      </c>
      <c r="J27" s="16"/>
      <c r="K27" s="16"/>
      <c r="L27" s="17">
        <f t="shared" ref="L27:L31" si="15">I27+J27+K27</f>
        <v>0</v>
      </c>
      <c r="M27" s="17">
        <f t="shared" ref="M27:M31" si="16">ROUND(F27*G27,2)</f>
        <v>0</v>
      </c>
      <c r="N27" s="17">
        <f t="shared" ref="N27:N31" si="17">ROUND(F27*I27,2)</f>
        <v>0</v>
      </c>
      <c r="O27" s="17">
        <f t="shared" ref="O27:O31" si="18">ROUND(F27*J27,2)</f>
        <v>0</v>
      </c>
      <c r="P27" s="17">
        <f t="shared" ref="P27:P31" si="19">ROUND(F27*K27,2)</f>
        <v>0</v>
      </c>
      <c r="Q27" s="17">
        <f t="shared" ref="Q27:Q31" si="20">N27+O27+P27</f>
        <v>0</v>
      </c>
    </row>
    <row r="28" spans="1:17">
      <c r="A28" s="120" t="s">
        <v>162</v>
      </c>
      <c r="B28" s="121"/>
      <c r="C28" s="137" t="s">
        <v>650</v>
      </c>
      <c r="D28" s="147"/>
      <c r="E28" s="123" t="s">
        <v>62</v>
      </c>
      <c r="F28" s="123">
        <v>5</v>
      </c>
      <c r="G28" s="16"/>
      <c r="H28" s="16"/>
      <c r="I28" s="16">
        <f t="shared" si="14"/>
        <v>0</v>
      </c>
      <c r="J28" s="16"/>
      <c r="K28" s="16"/>
      <c r="L28" s="17">
        <f t="shared" si="15"/>
        <v>0</v>
      </c>
      <c r="M28" s="17">
        <f t="shared" si="16"/>
        <v>0</v>
      </c>
      <c r="N28" s="17">
        <f t="shared" si="17"/>
        <v>0</v>
      </c>
      <c r="O28" s="17">
        <f t="shared" si="18"/>
        <v>0</v>
      </c>
      <c r="P28" s="17">
        <f t="shared" si="19"/>
        <v>0</v>
      </c>
      <c r="Q28" s="17">
        <f t="shared" si="20"/>
        <v>0</v>
      </c>
    </row>
    <row r="29" spans="1:17">
      <c r="A29" s="120" t="s">
        <v>163</v>
      </c>
      <c r="B29" s="121"/>
      <c r="C29" s="137" t="s">
        <v>347</v>
      </c>
      <c r="D29" s="147"/>
      <c r="E29" s="123" t="s">
        <v>68</v>
      </c>
      <c r="F29" s="123">
        <v>1</v>
      </c>
      <c r="G29" s="16"/>
      <c r="H29" s="16"/>
      <c r="I29" s="16">
        <f t="shared" si="14"/>
        <v>0</v>
      </c>
      <c r="J29" s="16"/>
      <c r="K29" s="16"/>
      <c r="L29" s="17">
        <f t="shared" si="15"/>
        <v>0</v>
      </c>
      <c r="M29" s="17">
        <f t="shared" si="16"/>
        <v>0</v>
      </c>
      <c r="N29" s="17">
        <f t="shared" si="17"/>
        <v>0</v>
      </c>
      <c r="O29" s="17">
        <f t="shared" si="18"/>
        <v>0</v>
      </c>
      <c r="P29" s="17">
        <f t="shared" si="19"/>
        <v>0</v>
      </c>
      <c r="Q29" s="17">
        <f t="shared" si="20"/>
        <v>0</v>
      </c>
    </row>
    <row r="30" spans="1:17" ht="25.5">
      <c r="A30" s="129">
        <v>4</v>
      </c>
      <c r="B30" s="130"/>
      <c r="C30" s="138" t="s">
        <v>651</v>
      </c>
      <c r="D30" s="148"/>
      <c r="E30" s="127"/>
      <c r="F30" s="127"/>
      <c r="G30" s="128"/>
      <c r="H30" s="128"/>
      <c r="I30" s="128"/>
      <c r="J30" s="128"/>
      <c r="K30" s="128"/>
      <c r="L30" s="128"/>
      <c r="M30" s="128"/>
      <c r="N30" s="128"/>
      <c r="O30" s="128"/>
      <c r="P30" s="128"/>
      <c r="Q30" s="128"/>
    </row>
    <row r="31" spans="1:17" ht="38.25">
      <c r="A31" s="120" t="s">
        <v>166</v>
      </c>
      <c r="B31" s="121"/>
      <c r="C31" s="137" t="s">
        <v>652</v>
      </c>
      <c r="D31" s="147" t="s">
        <v>653</v>
      </c>
      <c r="E31" s="123" t="s">
        <v>62</v>
      </c>
      <c r="F31" s="123">
        <v>8</v>
      </c>
      <c r="G31" s="16"/>
      <c r="H31" s="16"/>
      <c r="I31" s="16">
        <f t="shared" si="14"/>
        <v>0</v>
      </c>
      <c r="J31" s="16"/>
      <c r="K31" s="16"/>
      <c r="L31" s="17">
        <f t="shared" si="15"/>
        <v>0</v>
      </c>
      <c r="M31" s="17">
        <f t="shared" si="16"/>
        <v>0</v>
      </c>
      <c r="N31" s="17">
        <f t="shared" si="17"/>
        <v>0</v>
      </c>
      <c r="O31" s="17">
        <f t="shared" si="18"/>
        <v>0</v>
      </c>
      <c r="P31" s="17">
        <f t="shared" si="19"/>
        <v>0</v>
      </c>
      <c r="Q31" s="17">
        <f t="shared" si="20"/>
        <v>0</v>
      </c>
    </row>
    <row r="32" spans="1:17" ht="51">
      <c r="A32" s="120" t="s">
        <v>167</v>
      </c>
      <c r="B32" s="121"/>
      <c r="C32" s="137" t="s">
        <v>654</v>
      </c>
      <c r="D32" s="147" t="s">
        <v>655</v>
      </c>
      <c r="E32" s="123" t="s">
        <v>62</v>
      </c>
      <c r="F32" s="123">
        <v>40</v>
      </c>
      <c r="G32" s="16"/>
      <c r="H32" s="16"/>
      <c r="I32" s="16">
        <f>ROUND(G32*H32,2)</f>
        <v>0</v>
      </c>
      <c r="J32" s="16"/>
      <c r="K32" s="16"/>
      <c r="L32" s="17">
        <f>I32+J32+K32</f>
        <v>0</v>
      </c>
      <c r="M32" s="17">
        <f>ROUND(F32*G32,2)</f>
        <v>0</v>
      </c>
      <c r="N32" s="17">
        <f>ROUND(F32*I32,2)</f>
        <v>0</v>
      </c>
      <c r="O32" s="17">
        <f>ROUND(F32*J32,2)</f>
        <v>0</v>
      </c>
      <c r="P32" s="17">
        <f>ROUND(F32*K32,2)</f>
        <v>0</v>
      </c>
      <c r="Q32" s="17">
        <f>N32+O32+P32</f>
        <v>0</v>
      </c>
    </row>
    <row r="33" spans="1:17" ht="38.25">
      <c r="A33" s="120" t="s">
        <v>168</v>
      </c>
      <c r="B33" s="121"/>
      <c r="C33" s="137" t="s">
        <v>656</v>
      </c>
      <c r="D33" s="147" t="s">
        <v>657</v>
      </c>
      <c r="E33" s="123" t="s">
        <v>62</v>
      </c>
      <c r="F33" s="123">
        <v>15</v>
      </c>
      <c r="G33" s="16"/>
      <c r="H33" s="16"/>
      <c r="I33" s="16">
        <f t="shared" ref="I33:I36" si="21">ROUND(G33*H33,2)</f>
        <v>0</v>
      </c>
      <c r="J33" s="16"/>
      <c r="K33" s="16"/>
      <c r="L33" s="17">
        <f t="shared" ref="L33:L36" si="22">I33+J33+K33</f>
        <v>0</v>
      </c>
      <c r="M33" s="17">
        <f t="shared" ref="M33:M36" si="23">ROUND(F33*G33,2)</f>
        <v>0</v>
      </c>
      <c r="N33" s="17">
        <f t="shared" ref="N33:N36" si="24">ROUND(F33*I33,2)</f>
        <v>0</v>
      </c>
      <c r="O33" s="17">
        <f t="shared" ref="O33:O36" si="25">ROUND(F33*J33,2)</f>
        <v>0</v>
      </c>
      <c r="P33" s="17">
        <f t="shared" ref="P33:P36" si="26">ROUND(F33*K33,2)</f>
        <v>0</v>
      </c>
      <c r="Q33" s="17">
        <f t="shared" ref="Q33:Q36" si="27">N33+O33+P33</f>
        <v>0</v>
      </c>
    </row>
    <row r="34" spans="1:17" ht="51">
      <c r="A34" s="120" t="s">
        <v>368</v>
      </c>
      <c r="B34" s="121"/>
      <c r="C34" s="137" t="s">
        <v>658</v>
      </c>
      <c r="D34" s="147" t="s">
        <v>659</v>
      </c>
      <c r="E34" s="123" t="s">
        <v>62</v>
      </c>
      <c r="F34" s="123">
        <v>3</v>
      </c>
      <c r="G34" s="16"/>
      <c r="H34" s="16"/>
      <c r="I34" s="16">
        <f t="shared" si="21"/>
        <v>0</v>
      </c>
      <c r="J34" s="16"/>
      <c r="K34" s="16"/>
      <c r="L34" s="17">
        <f t="shared" si="22"/>
        <v>0</v>
      </c>
      <c r="M34" s="17">
        <f t="shared" si="23"/>
        <v>0</v>
      </c>
      <c r="N34" s="17">
        <f t="shared" si="24"/>
        <v>0</v>
      </c>
      <c r="O34" s="17">
        <f t="shared" si="25"/>
        <v>0</v>
      </c>
      <c r="P34" s="17">
        <f t="shared" si="26"/>
        <v>0</v>
      </c>
      <c r="Q34" s="17">
        <f t="shared" si="27"/>
        <v>0</v>
      </c>
    </row>
    <row r="35" spans="1:17" ht="38.25">
      <c r="A35" s="120" t="s">
        <v>369</v>
      </c>
      <c r="B35" s="121"/>
      <c r="C35" s="137" t="s">
        <v>660</v>
      </c>
      <c r="D35" s="147" t="s">
        <v>661</v>
      </c>
      <c r="E35" s="123" t="s">
        <v>62</v>
      </c>
      <c r="F35" s="123">
        <v>1</v>
      </c>
      <c r="G35" s="16"/>
      <c r="H35" s="16"/>
      <c r="I35" s="16">
        <f t="shared" si="21"/>
        <v>0</v>
      </c>
      <c r="J35" s="16"/>
      <c r="K35" s="16"/>
      <c r="L35" s="17">
        <f t="shared" si="22"/>
        <v>0</v>
      </c>
      <c r="M35" s="17">
        <f t="shared" si="23"/>
        <v>0</v>
      </c>
      <c r="N35" s="17">
        <f t="shared" si="24"/>
        <v>0</v>
      </c>
      <c r="O35" s="17">
        <f t="shared" si="25"/>
        <v>0</v>
      </c>
      <c r="P35" s="17">
        <f t="shared" si="26"/>
        <v>0</v>
      </c>
      <c r="Q35" s="17">
        <f t="shared" si="27"/>
        <v>0</v>
      </c>
    </row>
    <row r="36" spans="1:17" ht="25.5">
      <c r="A36" s="120" t="s">
        <v>495</v>
      </c>
      <c r="B36" s="121"/>
      <c r="C36" s="137" t="s">
        <v>662</v>
      </c>
      <c r="D36" s="147" t="s">
        <v>663</v>
      </c>
      <c r="E36" s="123" t="s">
        <v>62</v>
      </c>
      <c r="F36" s="123">
        <v>7</v>
      </c>
      <c r="G36" s="16"/>
      <c r="H36" s="16"/>
      <c r="I36" s="16">
        <f t="shared" si="21"/>
        <v>0</v>
      </c>
      <c r="J36" s="16"/>
      <c r="K36" s="16"/>
      <c r="L36" s="17">
        <f t="shared" si="22"/>
        <v>0</v>
      </c>
      <c r="M36" s="17">
        <f t="shared" si="23"/>
        <v>0</v>
      </c>
      <c r="N36" s="17">
        <f t="shared" si="24"/>
        <v>0</v>
      </c>
      <c r="O36" s="17">
        <f t="shared" si="25"/>
        <v>0</v>
      </c>
      <c r="P36" s="17">
        <f t="shared" si="26"/>
        <v>0</v>
      </c>
      <c r="Q36" s="17">
        <f t="shared" si="27"/>
        <v>0</v>
      </c>
    </row>
    <row r="37" spans="1:17" ht="38.25">
      <c r="A37" s="120" t="s">
        <v>496</v>
      </c>
      <c r="B37" s="121"/>
      <c r="C37" s="137" t="s">
        <v>664</v>
      </c>
      <c r="D37" s="147" t="s">
        <v>665</v>
      </c>
      <c r="E37" s="123" t="s">
        <v>62</v>
      </c>
      <c r="F37" s="123">
        <v>3</v>
      </c>
      <c r="G37" s="16"/>
      <c r="H37" s="16"/>
      <c r="I37" s="16">
        <f>ROUND(G37*H37,2)</f>
        <v>0</v>
      </c>
      <c r="J37" s="16"/>
      <c r="K37" s="16"/>
      <c r="L37" s="17">
        <f>I37+J37+K37</f>
        <v>0</v>
      </c>
      <c r="M37" s="17">
        <f>ROUND(F37*G37,2)</f>
        <v>0</v>
      </c>
      <c r="N37" s="17">
        <f>ROUND(F37*I37,2)</f>
        <v>0</v>
      </c>
      <c r="O37" s="17">
        <f>ROUND(F37*J37,2)</f>
        <v>0</v>
      </c>
      <c r="P37" s="17">
        <f>ROUND(F37*K37,2)</f>
        <v>0</v>
      </c>
      <c r="Q37" s="17">
        <f>N37+O37+P37</f>
        <v>0</v>
      </c>
    </row>
    <row r="38" spans="1:17" ht="25.5">
      <c r="A38" s="120" t="s">
        <v>497</v>
      </c>
      <c r="B38" s="121"/>
      <c r="C38" s="137" t="s">
        <v>666</v>
      </c>
      <c r="D38" s="147" t="s">
        <v>667</v>
      </c>
      <c r="E38" s="123" t="s">
        <v>62</v>
      </c>
      <c r="F38" s="123">
        <v>3</v>
      </c>
      <c r="G38" s="16"/>
      <c r="H38" s="16"/>
      <c r="I38" s="16">
        <f t="shared" ref="I38:I41" si="28">ROUND(G38*H38,2)</f>
        <v>0</v>
      </c>
      <c r="J38" s="16"/>
      <c r="K38" s="16"/>
      <c r="L38" s="17">
        <f t="shared" ref="L38:L41" si="29">I38+J38+K38</f>
        <v>0</v>
      </c>
      <c r="M38" s="17">
        <f t="shared" ref="M38:M41" si="30">ROUND(F38*G38,2)</f>
        <v>0</v>
      </c>
      <c r="N38" s="17">
        <f t="shared" ref="N38:N41" si="31">ROUND(F38*I38,2)</f>
        <v>0</v>
      </c>
      <c r="O38" s="17">
        <f t="shared" ref="O38:O41" si="32">ROUND(F38*J38,2)</f>
        <v>0</v>
      </c>
      <c r="P38" s="17">
        <f t="shared" ref="P38:P41" si="33">ROUND(F38*K38,2)</f>
        <v>0</v>
      </c>
      <c r="Q38" s="17">
        <f t="shared" ref="Q38:Q41" si="34">N38+O38+P38</f>
        <v>0</v>
      </c>
    </row>
    <row r="39" spans="1:17" ht="25.5">
      <c r="A39" s="120" t="s">
        <v>498</v>
      </c>
      <c r="B39" s="121"/>
      <c r="C39" s="137" t="s">
        <v>668</v>
      </c>
      <c r="D39" s="147"/>
      <c r="E39" s="123" t="s">
        <v>62</v>
      </c>
      <c r="F39" s="123">
        <v>6</v>
      </c>
      <c r="G39" s="16"/>
      <c r="H39" s="16"/>
      <c r="I39" s="16">
        <f t="shared" si="28"/>
        <v>0</v>
      </c>
      <c r="J39" s="16"/>
      <c r="K39" s="16"/>
      <c r="L39" s="17">
        <f t="shared" si="29"/>
        <v>0</v>
      </c>
      <c r="M39" s="17">
        <f t="shared" si="30"/>
        <v>0</v>
      </c>
      <c r="N39" s="17">
        <f t="shared" si="31"/>
        <v>0</v>
      </c>
      <c r="O39" s="17">
        <f t="shared" si="32"/>
        <v>0</v>
      </c>
      <c r="P39" s="17">
        <f t="shared" si="33"/>
        <v>0</v>
      </c>
      <c r="Q39" s="17">
        <f t="shared" si="34"/>
        <v>0</v>
      </c>
    </row>
    <row r="40" spans="1:17">
      <c r="A40" s="120" t="s">
        <v>499</v>
      </c>
      <c r="B40" s="121"/>
      <c r="C40" s="137" t="s">
        <v>347</v>
      </c>
      <c r="D40" s="147"/>
      <c r="E40" s="123" t="s">
        <v>68</v>
      </c>
      <c r="F40" s="123">
        <v>1</v>
      </c>
      <c r="G40" s="16"/>
      <c r="H40" s="16"/>
      <c r="I40" s="16">
        <f t="shared" si="28"/>
        <v>0</v>
      </c>
      <c r="J40" s="16"/>
      <c r="K40" s="16"/>
      <c r="L40" s="17">
        <f t="shared" si="29"/>
        <v>0</v>
      </c>
      <c r="M40" s="17">
        <f t="shared" si="30"/>
        <v>0</v>
      </c>
      <c r="N40" s="17">
        <f t="shared" si="31"/>
        <v>0</v>
      </c>
      <c r="O40" s="17">
        <f t="shared" si="32"/>
        <v>0</v>
      </c>
      <c r="P40" s="17">
        <f t="shared" si="33"/>
        <v>0</v>
      </c>
      <c r="Q40" s="17">
        <f t="shared" si="34"/>
        <v>0</v>
      </c>
    </row>
    <row r="41" spans="1:17" ht="25.5">
      <c r="A41" s="168" t="s">
        <v>806</v>
      </c>
      <c r="B41" s="169"/>
      <c r="C41" s="170" t="s">
        <v>807</v>
      </c>
      <c r="D41" s="171" t="s">
        <v>808</v>
      </c>
      <c r="E41" s="172" t="s">
        <v>53</v>
      </c>
      <c r="F41" s="172">
        <v>60</v>
      </c>
      <c r="G41" s="16"/>
      <c r="H41" s="16"/>
      <c r="I41" s="16">
        <f t="shared" si="28"/>
        <v>0</v>
      </c>
      <c r="J41" s="16"/>
      <c r="K41" s="16"/>
      <c r="L41" s="17">
        <f t="shared" si="29"/>
        <v>0</v>
      </c>
      <c r="M41" s="17">
        <f t="shared" si="30"/>
        <v>0</v>
      </c>
      <c r="N41" s="17">
        <f t="shared" si="31"/>
        <v>0</v>
      </c>
      <c r="O41" s="17">
        <f t="shared" si="32"/>
        <v>0</v>
      </c>
      <c r="P41" s="17">
        <f t="shared" si="33"/>
        <v>0</v>
      </c>
      <c r="Q41" s="17">
        <f t="shared" si="34"/>
        <v>0</v>
      </c>
    </row>
    <row r="42" spans="1:17" ht="25.5">
      <c r="A42" s="129">
        <v>5</v>
      </c>
      <c r="B42" s="130"/>
      <c r="C42" s="138" t="s">
        <v>669</v>
      </c>
      <c r="D42" s="148"/>
      <c r="E42" s="127"/>
      <c r="F42" s="127"/>
      <c r="G42" s="128"/>
      <c r="H42" s="128"/>
      <c r="I42" s="128"/>
      <c r="J42" s="128"/>
      <c r="K42" s="128"/>
      <c r="L42" s="128"/>
      <c r="M42" s="128"/>
      <c r="N42" s="128"/>
      <c r="O42" s="128"/>
      <c r="P42" s="128"/>
      <c r="Q42" s="128"/>
    </row>
    <row r="43" spans="1:17">
      <c r="A43" s="120" t="s">
        <v>169</v>
      </c>
      <c r="B43" s="121"/>
      <c r="C43" s="137" t="s">
        <v>670</v>
      </c>
      <c r="D43" s="147" t="s">
        <v>671</v>
      </c>
      <c r="E43" s="123" t="s">
        <v>53</v>
      </c>
      <c r="F43" s="123">
        <v>200</v>
      </c>
      <c r="G43" s="16"/>
      <c r="H43" s="16"/>
      <c r="I43" s="16">
        <f>ROUND(G43*H43,2)</f>
        <v>0</v>
      </c>
      <c r="J43" s="16"/>
      <c r="K43" s="16"/>
      <c r="L43" s="17">
        <f>I43+J43+K43</f>
        <v>0</v>
      </c>
      <c r="M43" s="17">
        <f>ROUND(F43*G43,2)</f>
        <v>0</v>
      </c>
      <c r="N43" s="17">
        <f>ROUND(F43*I43,2)</f>
        <v>0</v>
      </c>
      <c r="O43" s="17">
        <f>ROUND(F43*J43,2)</f>
        <v>0</v>
      </c>
      <c r="P43" s="17">
        <f>ROUND(F43*K43,2)</f>
        <v>0</v>
      </c>
      <c r="Q43" s="17">
        <f>N43+O43+P43</f>
        <v>0</v>
      </c>
    </row>
    <row r="44" spans="1:17">
      <c r="A44" s="120" t="s">
        <v>170</v>
      </c>
      <c r="B44" s="121"/>
      <c r="C44" s="137" t="s">
        <v>672</v>
      </c>
      <c r="D44" s="147" t="s">
        <v>671</v>
      </c>
      <c r="E44" s="123" t="s">
        <v>53</v>
      </c>
      <c r="F44" s="123">
        <v>600</v>
      </c>
      <c r="G44" s="16"/>
      <c r="H44" s="16"/>
      <c r="I44" s="16">
        <f t="shared" ref="I44:I47" si="35">ROUND(G44*H44,2)</f>
        <v>0</v>
      </c>
      <c r="J44" s="16"/>
      <c r="K44" s="16"/>
      <c r="L44" s="17">
        <f t="shared" ref="L44:L47" si="36">I44+J44+K44</f>
        <v>0</v>
      </c>
      <c r="M44" s="17">
        <f t="shared" ref="M44:M47" si="37">ROUND(F44*G44,2)</f>
        <v>0</v>
      </c>
      <c r="N44" s="17">
        <f t="shared" ref="N44:N47" si="38">ROUND(F44*I44,2)</f>
        <v>0</v>
      </c>
      <c r="O44" s="17">
        <f t="shared" ref="O44:O47" si="39">ROUND(F44*J44,2)</f>
        <v>0</v>
      </c>
      <c r="P44" s="17">
        <f t="shared" ref="P44:P47" si="40">ROUND(F44*K44,2)</f>
        <v>0</v>
      </c>
      <c r="Q44" s="17">
        <f t="shared" ref="Q44:Q47" si="41">N44+O44+P44</f>
        <v>0</v>
      </c>
    </row>
    <row r="45" spans="1:17">
      <c r="A45" s="120" t="s">
        <v>171</v>
      </c>
      <c r="B45" s="121"/>
      <c r="C45" s="137" t="s">
        <v>673</v>
      </c>
      <c r="D45" s="147" t="s">
        <v>671</v>
      </c>
      <c r="E45" s="123" t="s">
        <v>53</v>
      </c>
      <c r="F45" s="123">
        <v>800</v>
      </c>
      <c r="G45" s="16"/>
      <c r="H45" s="16"/>
      <c r="I45" s="16">
        <f t="shared" si="35"/>
        <v>0</v>
      </c>
      <c r="J45" s="16"/>
      <c r="K45" s="16"/>
      <c r="L45" s="17">
        <f t="shared" si="36"/>
        <v>0</v>
      </c>
      <c r="M45" s="17">
        <f t="shared" si="37"/>
        <v>0</v>
      </c>
      <c r="N45" s="17">
        <f t="shared" si="38"/>
        <v>0</v>
      </c>
      <c r="O45" s="17">
        <f t="shared" si="39"/>
        <v>0</v>
      </c>
      <c r="P45" s="17">
        <f t="shared" si="40"/>
        <v>0</v>
      </c>
      <c r="Q45" s="17">
        <f t="shared" si="41"/>
        <v>0</v>
      </c>
    </row>
    <row r="46" spans="1:17">
      <c r="A46" s="120" t="s">
        <v>172</v>
      </c>
      <c r="B46" s="121"/>
      <c r="C46" s="137" t="s">
        <v>674</v>
      </c>
      <c r="D46" s="147" t="s">
        <v>671</v>
      </c>
      <c r="E46" s="123" t="s">
        <v>53</v>
      </c>
      <c r="F46" s="123">
        <v>300</v>
      </c>
      <c r="G46" s="16"/>
      <c r="H46" s="16"/>
      <c r="I46" s="16">
        <f t="shared" si="35"/>
        <v>0</v>
      </c>
      <c r="J46" s="16"/>
      <c r="K46" s="16"/>
      <c r="L46" s="17">
        <f t="shared" si="36"/>
        <v>0</v>
      </c>
      <c r="M46" s="17">
        <f t="shared" si="37"/>
        <v>0</v>
      </c>
      <c r="N46" s="17">
        <f t="shared" si="38"/>
        <v>0</v>
      </c>
      <c r="O46" s="17">
        <f t="shared" si="39"/>
        <v>0</v>
      </c>
      <c r="P46" s="17">
        <f t="shared" si="40"/>
        <v>0</v>
      </c>
      <c r="Q46" s="17">
        <f t="shared" si="41"/>
        <v>0</v>
      </c>
    </row>
    <row r="47" spans="1:17">
      <c r="A47" s="120" t="s">
        <v>173</v>
      </c>
      <c r="B47" s="121"/>
      <c r="C47" s="137" t="s">
        <v>675</v>
      </c>
      <c r="D47" s="147" t="s">
        <v>671</v>
      </c>
      <c r="E47" s="123" t="s">
        <v>53</v>
      </c>
      <c r="F47" s="123">
        <v>100</v>
      </c>
      <c r="G47" s="16"/>
      <c r="H47" s="16"/>
      <c r="I47" s="16">
        <f t="shared" si="35"/>
        <v>0</v>
      </c>
      <c r="J47" s="16"/>
      <c r="K47" s="16"/>
      <c r="L47" s="17">
        <f t="shared" si="36"/>
        <v>0</v>
      </c>
      <c r="M47" s="17">
        <f t="shared" si="37"/>
        <v>0</v>
      </c>
      <c r="N47" s="17">
        <f t="shared" si="38"/>
        <v>0</v>
      </c>
      <c r="O47" s="17">
        <f t="shared" si="39"/>
        <v>0</v>
      </c>
      <c r="P47" s="17">
        <f t="shared" si="40"/>
        <v>0</v>
      </c>
      <c r="Q47" s="17">
        <f t="shared" si="41"/>
        <v>0</v>
      </c>
    </row>
    <row r="48" spans="1:17" ht="25.5">
      <c r="A48" s="120" t="s">
        <v>174</v>
      </c>
      <c r="B48" s="121"/>
      <c r="C48" s="137" t="s">
        <v>676</v>
      </c>
      <c r="D48" s="147"/>
      <c r="E48" s="123" t="s">
        <v>53</v>
      </c>
      <c r="F48" s="123">
        <v>500</v>
      </c>
      <c r="G48" s="16"/>
      <c r="H48" s="16"/>
      <c r="I48" s="16">
        <f>ROUND(G48*H48,2)</f>
        <v>0</v>
      </c>
      <c r="J48" s="16"/>
      <c r="K48" s="16"/>
      <c r="L48" s="17">
        <f>I48+J48+K48</f>
        <v>0</v>
      </c>
      <c r="M48" s="17">
        <f>ROUND(F48*G48,2)</f>
        <v>0</v>
      </c>
      <c r="N48" s="17">
        <f>ROUND(F48*I48,2)</f>
        <v>0</v>
      </c>
      <c r="O48" s="17">
        <f>ROUND(F48*J48,2)</f>
        <v>0</v>
      </c>
      <c r="P48" s="17">
        <f>ROUND(F48*K48,2)</f>
        <v>0</v>
      </c>
      <c r="Q48" s="17">
        <f>N48+O48+P48</f>
        <v>0</v>
      </c>
    </row>
    <row r="49" spans="1:228">
      <c r="A49" s="120" t="s">
        <v>175</v>
      </c>
      <c r="B49" s="121"/>
      <c r="C49" s="137" t="s">
        <v>677</v>
      </c>
      <c r="D49" s="147" t="s">
        <v>678</v>
      </c>
      <c r="E49" s="123" t="s">
        <v>53</v>
      </c>
      <c r="F49" s="123">
        <v>600</v>
      </c>
      <c r="G49" s="16"/>
      <c r="H49" s="16"/>
      <c r="I49" s="16">
        <f t="shared" ref="I49:I52" si="42">ROUND(G49*H49,2)</f>
        <v>0</v>
      </c>
      <c r="J49" s="16"/>
      <c r="K49" s="16"/>
      <c r="L49" s="17">
        <f t="shared" ref="L49:L52" si="43">I49+J49+K49</f>
        <v>0</v>
      </c>
      <c r="M49" s="17">
        <f t="shared" ref="M49:M52" si="44">ROUND(F49*G49,2)</f>
        <v>0</v>
      </c>
      <c r="N49" s="17">
        <f t="shared" ref="N49:N52" si="45">ROUND(F49*I49,2)</f>
        <v>0</v>
      </c>
      <c r="O49" s="17">
        <f t="shared" ref="O49:O52" si="46">ROUND(F49*J49,2)</f>
        <v>0</v>
      </c>
      <c r="P49" s="17">
        <f t="shared" ref="P49:P52" si="47">ROUND(F49*K49,2)</f>
        <v>0</v>
      </c>
      <c r="Q49" s="17">
        <f t="shared" ref="Q49:Q52" si="48">N49+O49+P49</f>
        <v>0</v>
      </c>
    </row>
    <row r="50" spans="1:228">
      <c r="A50" s="120" t="s">
        <v>176</v>
      </c>
      <c r="B50" s="121"/>
      <c r="C50" s="137" t="s">
        <v>679</v>
      </c>
      <c r="D50" s="147" t="s">
        <v>680</v>
      </c>
      <c r="E50" s="123" t="s">
        <v>53</v>
      </c>
      <c r="F50" s="123">
        <v>700</v>
      </c>
      <c r="G50" s="16"/>
      <c r="H50" s="16"/>
      <c r="I50" s="16">
        <f t="shared" si="42"/>
        <v>0</v>
      </c>
      <c r="J50" s="16"/>
      <c r="K50" s="16"/>
      <c r="L50" s="17">
        <f t="shared" si="43"/>
        <v>0</v>
      </c>
      <c r="M50" s="17">
        <f t="shared" si="44"/>
        <v>0</v>
      </c>
      <c r="N50" s="17">
        <f t="shared" si="45"/>
        <v>0</v>
      </c>
      <c r="O50" s="17">
        <f t="shared" si="46"/>
        <v>0</v>
      </c>
      <c r="P50" s="17">
        <f t="shared" si="47"/>
        <v>0</v>
      </c>
      <c r="Q50" s="17">
        <f t="shared" si="48"/>
        <v>0</v>
      </c>
    </row>
    <row r="51" spans="1:228">
      <c r="A51" s="120" t="s">
        <v>509</v>
      </c>
      <c r="B51" s="121"/>
      <c r="C51" s="137" t="s">
        <v>681</v>
      </c>
      <c r="D51" s="147" t="s">
        <v>682</v>
      </c>
      <c r="E51" s="123" t="s">
        <v>53</v>
      </c>
      <c r="F51" s="123">
        <v>100</v>
      </c>
      <c r="G51" s="16"/>
      <c r="H51" s="16"/>
      <c r="I51" s="16">
        <f t="shared" si="42"/>
        <v>0</v>
      </c>
      <c r="J51" s="16"/>
      <c r="K51" s="16"/>
      <c r="L51" s="17">
        <f t="shared" si="43"/>
        <v>0</v>
      </c>
      <c r="M51" s="17">
        <f t="shared" si="44"/>
        <v>0</v>
      </c>
      <c r="N51" s="17">
        <f t="shared" si="45"/>
        <v>0</v>
      </c>
      <c r="O51" s="17">
        <f t="shared" si="46"/>
        <v>0</v>
      </c>
      <c r="P51" s="17">
        <f t="shared" si="47"/>
        <v>0</v>
      </c>
      <c r="Q51" s="17">
        <f t="shared" si="48"/>
        <v>0</v>
      </c>
    </row>
    <row r="52" spans="1:228">
      <c r="A52" s="120" t="s">
        <v>686</v>
      </c>
      <c r="B52" s="121"/>
      <c r="C52" s="137" t="s">
        <v>347</v>
      </c>
      <c r="D52" s="147"/>
      <c r="E52" s="123" t="s">
        <v>68</v>
      </c>
      <c r="F52" s="123">
        <v>1</v>
      </c>
      <c r="G52" s="16"/>
      <c r="H52" s="16"/>
      <c r="I52" s="16">
        <f t="shared" si="42"/>
        <v>0</v>
      </c>
      <c r="J52" s="16"/>
      <c r="K52" s="16"/>
      <c r="L52" s="17">
        <f t="shared" si="43"/>
        <v>0</v>
      </c>
      <c r="M52" s="17">
        <f t="shared" si="44"/>
        <v>0</v>
      </c>
      <c r="N52" s="17">
        <f t="shared" si="45"/>
        <v>0</v>
      </c>
      <c r="O52" s="17">
        <f t="shared" si="46"/>
        <v>0</v>
      </c>
      <c r="P52" s="17">
        <f t="shared" si="47"/>
        <v>0</v>
      </c>
      <c r="Q52" s="17">
        <f t="shared" si="48"/>
        <v>0</v>
      </c>
    </row>
    <row r="53" spans="1:228">
      <c r="A53" s="129">
        <v>6</v>
      </c>
      <c r="B53" s="130"/>
      <c r="C53" s="138" t="s">
        <v>683</v>
      </c>
      <c r="D53" s="148"/>
      <c r="E53" s="127"/>
      <c r="F53" s="127"/>
      <c r="G53" s="128"/>
      <c r="H53" s="128"/>
      <c r="I53" s="128"/>
      <c r="J53" s="128"/>
      <c r="K53" s="128"/>
      <c r="L53" s="128"/>
      <c r="M53" s="128"/>
      <c r="N53" s="128"/>
      <c r="O53" s="128"/>
      <c r="P53" s="128"/>
      <c r="Q53" s="128"/>
    </row>
    <row r="54" spans="1:228" ht="25.5">
      <c r="A54" s="120" t="s">
        <v>177</v>
      </c>
      <c r="B54" s="121"/>
      <c r="C54" s="137" t="s">
        <v>684</v>
      </c>
      <c r="D54" s="147" t="s">
        <v>685</v>
      </c>
      <c r="E54" s="123" t="s">
        <v>62</v>
      </c>
      <c r="F54" s="123">
        <v>3</v>
      </c>
      <c r="G54" s="16"/>
      <c r="H54" s="16"/>
      <c r="I54" s="16">
        <f>ROUND(G54*H54,2)</f>
        <v>0</v>
      </c>
      <c r="J54" s="16"/>
      <c r="K54" s="16"/>
      <c r="L54" s="17">
        <f>I54+J54+K54</f>
        <v>0</v>
      </c>
      <c r="M54" s="17">
        <f>ROUND(F54*G54,2)</f>
        <v>0</v>
      </c>
      <c r="N54" s="17">
        <f>ROUND(F54*I54,2)</f>
        <v>0</v>
      </c>
      <c r="O54" s="17">
        <f>ROUND(F54*J54,2)</f>
        <v>0</v>
      </c>
      <c r="P54" s="17">
        <f>ROUND(F54*K54,2)</f>
        <v>0</v>
      </c>
      <c r="Q54" s="17">
        <f>N54+O54+P54</f>
        <v>0</v>
      </c>
    </row>
    <row r="55" spans="1:228" ht="13.5" thickBot="1">
      <c r="A55" s="120" t="s">
        <v>178</v>
      </c>
      <c r="B55" s="121"/>
      <c r="C55" s="137" t="s">
        <v>347</v>
      </c>
      <c r="D55" s="147"/>
      <c r="E55" s="123" t="s">
        <v>68</v>
      </c>
      <c r="F55" s="123">
        <v>1</v>
      </c>
      <c r="G55" s="16"/>
      <c r="H55" s="16"/>
      <c r="I55" s="16">
        <f t="shared" ref="I55" si="49">ROUND(G55*H55,2)</f>
        <v>0</v>
      </c>
      <c r="J55" s="16"/>
      <c r="K55" s="16"/>
      <c r="L55" s="17">
        <f t="shared" ref="L55" si="50">I55+J55+K55</f>
        <v>0</v>
      </c>
      <c r="M55" s="17">
        <f t="shared" ref="M55" si="51">ROUND(F55*G55,2)</f>
        <v>0</v>
      </c>
      <c r="N55" s="17">
        <f t="shared" ref="N55" si="52">ROUND(F55*I55,2)</f>
        <v>0</v>
      </c>
      <c r="O55" s="17">
        <f t="shared" ref="O55" si="53">ROUND(F55*J55,2)</f>
        <v>0</v>
      </c>
      <c r="P55" s="17">
        <f t="shared" ref="P55" si="54">ROUND(F55*K55,2)</f>
        <v>0</v>
      </c>
      <c r="Q55" s="17">
        <f t="shared" ref="Q55" si="55">N55+O55+P55</f>
        <v>0</v>
      </c>
    </row>
    <row r="56" spans="1:228" ht="30" customHeight="1" thickBot="1">
      <c r="A56" s="254" t="s">
        <v>49</v>
      </c>
      <c r="B56" s="255"/>
      <c r="C56" s="255"/>
      <c r="D56" s="255"/>
      <c r="E56" s="255"/>
      <c r="F56" s="255"/>
      <c r="G56" s="255"/>
      <c r="H56" s="255"/>
      <c r="I56" s="255"/>
      <c r="J56" s="255"/>
      <c r="K56" s="255"/>
      <c r="L56" s="255"/>
      <c r="M56" s="35">
        <f>SUM(M16:M55)</f>
        <v>0</v>
      </c>
      <c r="N56" s="35">
        <f>SUM(N16:N55)</f>
        <v>0</v>
      </c>
      <c r="O56" s="35">
        <f>SUM(O16:O55)</f>
        <v>0</v>
      </c>
      <c r="P56" s="35">
        <f>SUM(P16:P55)</f>
        <v>0</v>
      </c>
      <c r="Q56" s="35">
        <f>SUM(Q16:Q55)</f>
        <v>0</v>
      </c>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row>
    <row r="57" spans="1:228" ht="12.75" customHeight="1">
      <c r="A57" s="33"/>
      <c r="B57" s="33"/>
      <c r="C57" s="33"/>
      <c r="D57" s="33"/>
      <c r="E57" s="33"/>
      <c r="F57" s="33"/>
      <c r="G57" s="33"/>
      <c r="H57" s="33"/>
      <c r="I57" s="33"/>
      <c r="J57" s="33"/>
      <c r="K57" s="33"/>
      <c r="L57" s="33"/>
      <c r="M57" s="34"/>
      <c r="N57" s="34"/>
      <c r="O57" s="34"/>
      <c r="P57" s="34"/>
      <c r="Q57" s="34"/>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row>
    <row r="58" spans="1:228" ht="12.75" customHeight="1">
      <c r="A58" s="150" t="s">
        <v>779</v>
      </c>
      <c r="B58" s="33"/>
      <c r="C58" s="33"/>
      <c r="D58" s="33"/>
      <c r="E58" s="33"/>
      <c r="F58" s="33"/>
      <c r="G58" s="33"/>
      <c r="H58" s="33"/>
      <c r="I58" s="33"/>
      <c r="J58" s="33"/>
      <c r="K58" s="33"/>
      <c r="L58" s="33"/>
      <c r="M58" s="34"/>
      <c r="N58" s="34"/>
      <c r="O58" s="34"/>
      <c r="P58" s="34"/>
      <c r="Q58" s="34"/>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row>
    <row r="59" spans="1:228" ht="12.75" customHeight="1">
      <c r="A59" s="150" t="s">
        <v>780</v>
      </c>
      <c r="B59" s="33"/>
      <c r="C59" s="33"/>
      <c r="D59" s="33"/>
      <c r="E59" s="33"/>
      <c r="F59" s="33"/>
      <c r="G59" s="33"/>
      <c r="H59" s="33"/>
      <c r="I59" s="33"/>
      <c r="J59" s="33"/>
      <c r="K59" s="33"/>
      <c r="L59" s="33"/>
      <c r="M59" s="34"/>
      <c r="N59" s="34"/>
      <c r="O59" s="34"/>
      <c r="P59" s="34"/>
      <c r="Q59" s="34"/>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row>
    <row r="60" spans="1:228" ht="12.75" customHeight="1">
      <c r="A60" s="150" t="s">
        <v>781</v>
      </c>
      <c r="B60" s="33"/>
      <c r="C60" s="33"/>
      <c r="D60" s="33"/>
      <c r="E60" s="33"/>
      <c r="F60" s="33"/>
      <c r="G60" s="33"/>
      <c r="H60" s="33"/>
      <c r="I60" s="33"/>
      <c r="J60" s="33"/>
      <c r="K60" s="33"/>
      <c r="L60" s="33"/>
      <c r="M60" s="34"/>
      <c r="N60" s="34"/>
      <c r="O60" s="34"/>
      <c r="P60" s="34"/>
      <c r="Q60" s="34"/>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row>
    <row r="61" spans="1:228" ht="12.75" customHeight="1">
      <c r="A61" s="150" t="s">
        <v>782</v>
      </c>
      <c r="B61" s="33"/>
      <c r="C61" s="33"/>
      <c r="D61" s="33"/>
      <c r="E61" s="33"/>
      <c r="F61" s="33"/>
      <c r="G61" s="33"/>
      <c r="H61" s="33"/>
      <c r="I61" s="33"/>
      <c r="J61" s="33"/>
      <c r="K61" s="33"/>
      <c r="L61" s="33"/>
      <c r="M61" s="34"/>
      <c r="N61" s="34"/>
      <c r="O61" s="34"/>
      <c r="P61" s="34"/>
      <c r="Q61" s="34"/>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row>
    <row r="62" spans="1:228" ht="12.75" customHeight="1">
      <c r="A62" s="150" t="s">
        <v>783</v>
      </c>
      <c r="B62" s="33"/>
      <c r="C62" s="33"/>
      <c r="D62" s="33"/>
      <c r="E62" s="33"/>
      <c r="F62" s="33"/>
      <c r="G62" s="33"/>
      <c r="H62" s="33"/>
      <c r="I62" s="33"/>
      <c r="J62" s="33"/>
      <c r="K62" s="33"/>
      <c r="L62" s="33"/>
      <c r="M62" s="34"/>
      <c r="N62" s="34"/>
      <c r="O62" s="34"/>
      <c r="P62" s="34"/>
      <c r="Q62" s="34"/>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row>
    <row r="63" spans="1:228" ht="12.75" customHeight="1">
      <c r="A63" s="150" t="s">
        <v>784</v>
      </c>
      <c r="B63" s="33"/>
      <c r="C63" s="33"/>
      <c r="D63" s="33"/>
      <c r="E63" s="33"/>
      <c r="F63" s="33"/>
      <c r="G63" s="33"/>
      <c r="H63" s="33"/>
      <c r="I63" s="33"/>
      <c r="J63" s="33"/>
      <c r="K63" s="33"/>
      <c r="L63" s="33"/>
      <c r="M63" s="34"/>
      <c r="N63" s="34"/>
      <c r="O63" s="34"/>
      <c r="P63" s="34"/>
      <c r="Q63" s="34"/>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row>
    <row r="64" spans="1:228" ht="12.75" customHeight="1">
      <c r="A64" s="150" t="s">
        <v>785</v>
      </c>
      <c r="B64" s="33"/>
      <c r="C64" s="33"/>
      <c r="D64" s="33"/>
      <c r="E64" s="33"/>
      <c r="F64" s="33"/>
      <c r="G64" s="33"/>
      <c r="H64" s="33"/>
      <c r="I64" s="33"/>
      <c r="J64" s="33"/>
      <c r="K64" s="33"/>
      <c r="L64" s="33"/>
      <c r="M64" s="34"/>
      <c r="N64" s="34"/>
      <c r="O64" s="34"/>
      <c r="P64" s="34"/>
      <c r="Q64" s="34"/>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c r="HT64" s="7"/>
    </row>
    <row r="65" spans="1:228" ht="12.75" customHeight="1">
      <c r="A65" s="33"/>
      <c r="B65" s="33"/>
      <c r="C65" s="33"/>
      <c r="D65" s="33"/>
      <c r="E65" s="33"/>
      <c r="F65" s="33"/>
      <c r="G65" s="33"/>
      <c r="H65" s="33"/>
      <c r="I65" s="33"/>
      <c r="J65" s="33"/>
      <c r="K65" s="33"/>
      <c r="L65" s="33"/>
      <c r="M65" s="34"/>
      <c r="N65" s="34"/>
      <c r="O65" s="34"/>
      <c r="P65" s="34"/>
      <c r="Q65" s="34"/>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c r="HT65" s="7"/>
    </row>
    <row r="66" spans="1:228" ht="13.5">
      <c r="D66" s="44" t="s">
        <v>5</v>
      </c>
      <c r="E66" s="251" t="str">
        <f>IF(KOPTĀME!B23=0,"",KOPTĀME!B23)</f>
        <v/>
      </c>
      <c r="F66" s="251"/>
      <c r="G66" s="251"/>
      <c r="H66" s="251"/>
      <c r="I66" s="251"/>
      <c r="J66" s="251"/>
      <c r="K66" s="251"/>
      <c r="L66" s="251"/>
      <c r="M66" s="251"/>
      <c r="N66" s="251"/>
      <c r="O66" s="251"/>
      <c r="P66" s="251"/>
      <c r="Q66" s="251"/>
    </row>
    <row r="67" spans="1:228" ht="10.5" customHeight="1">
      <c r="D67" s="45"/>
      <c r="E67" s="210" t="s">
        <v>6</v>
      </c>
      <c r="F67" s="210"/>
      <c r="G67" s="210"/>
      <c r="H67" s="210"/>
      <c r="I67" s="210"/>
      <c r="J67" s="210"/>
      <c r="K67" s="210"/>
      <c r="L67" s="210"/>
      <c r="M67" s="210"/>
      <c r="N67" s="210"/>
      <c r="O67" s="210"/>
      <c r="P67" s="210"/>
      <c r="Q67" s="210"/>
    </row>
    <row r="68" spans="1:228" ht="10.5" customHeight="1">
      <c r="D68" s="45"/>
      <c r="E68" s="99"/>
      <c r="F68" s="99"/>
      <c r="G68" s="99"/>
      <c r="H68" s="99"/>
      <c r="I68" s="99"/>
      <c r="J68" s="99"/>
      <c r="K68" s="99"/>
      <c r="L68" s="99"/>
      <c r="M68" s="99"/>
      <c r="N68" s="99"/>
      <c r="O68" s="99"/>
      <c r="P68" s="99"/>
      <c r="Q68" s="99"/>
    </row>
    <row r="69" spans="1:228" ht="15">
      <c r="D69" s="66" t="s">
        <v>36</v>
      </c>
      <c r="E69" s="253" t="str">
        <f>IF(KOPTĀME!B28=0,"",KOPTĀME!B28)</f>
        <v/>
      </c>
      <c r="F69" s="253"/>
      <c r="G69" s="253"/>
      <c r="H69" s="100"/>
      <c r="I69" s="100"/>
      <c r="J69" s="100"/>
      <c r="K69" s="100"/>
      <c r="L69" s="100"/>
      <c r="M69" s="100"/>
      <c r="N69" s="101"/>
      <c r="O69" s="102"/>
    </row>
    <row r="70" spans="1:228" ht="14.25">
      <c r="D70" s="49"/>
      <c r="E70" s="50"/>
      <c r="F70" s="49"/>
      <c r="G70" s="39"/>
      <c r="H70" s="103"/>
      <c r="I70" s="103"/>
      <c r="J70" s="103"/>
      <c r="K70" s="103"/>
      <c r="L70" s="103"/>
      <c r="M70" s="103"/>
      <c r="N70" s="103"/>
      <c r="O70" s="104"/>
    </row>
    <row r="71" spans="1:228" ht="13.5">
      <c r="D71" s="44" t="s">
        <v>11</v>
      </c>
      <c r="E71" s="251" t="str">
        <f>IF(Kopsav.!C45=0,"",Kopsav.!C45)</f>
        <v/>
      </c>
      <c r="F71" s="251"/>
      <c r="G71" s="251"/>
      <c r="H71" s="251"/>
      <c r="I71" s="251"/>
      <c r="J71" s="251"/>
      <c r="K71" s="251"/>
      <c r="L71" s="251"/>
      <c r="M71" s="251"/>
      <c r="N71" s="251"/>
      <c r="O71" s="251"/>
      <c r="P71" s="251"/>
      <c r="Q71" s="251"/>
    </row>
    <row r="72" spans="1:228">
      <c r="D72" s="45"/>
      <c r="E72" s="210" t="s">
        <v>6</v>
      </c>
      <c r="F72" s="210"/>
      <c r="G72" s="210"/>
      <c r="H72" s="210"/>
      <c r="I72" s="210"/>
      <c r="J72" s="210"/>
      <c r="K72" s="210"/>
      <c r="L72" s="210"/>
      <c r="M72" s="210"/>
      <c r="N72" s="210"/>
      <c r="O72" s="210"/>
      <c r="P72" s="210"/>
      <c r="Q72" s="210"/>
    </row>
    <row r="73" spans="1:228" ht="9" customHeight="1">
      <c r="D73" s="45"/>
      <c r="E73" s="211"/>
      <c r="F73" s="211"/>
      <c r="G73" s="211"/>
    </row>
    <row r="74" spans="1:228" ht="13.5">
      <c r="D74" s="48" t="s">
        <v>7</v>
      </c>
      <c r="E74" s="67" t="str">
        <f>IF(KOPTĀME!B26=0,"",KOPTĀME!B26)</f>
        <v/>
      </c>
      <c r="F74" s="67"/>
      <c r="G74" s="45"/>
    </row>
  </sheetData>
  <sheetProtection algorithmName="SHA-512" hashValue="Qo3t89G5Z9BPpiuSjmdFTY7I/L5SrL+l3sp2AcPNJ2fxOTZqiQndIHPvU7H3Do2pCR2mi6KZeMDsLuTZgd0M8g==" saltValue="Uf5jmn6UFxigC1dsiwiWIw==" spinCount="100000" sheet="1" formatCells="0" formatColumns="0" formatRows="0" insertColumns="0" insertRows="0" insertHyperlinks="0" deleteColumns="0" deleteRows="0" sort="0" autoFilter="0" pivotTables="0"/>
  <autoFilter ref="A15:HT56" xr:uid="{00000000-0009-0000-0000-000002000000}"/>
  <mergeCells count="17">
    <mergeCell ref="E73:G73"/>
    <mergeCell ref="A56:L56"/>
    <mergeCell ref="E66:Q66"/>
    <mergeCell ref="E67:Q67"/>
    <mergeCell ref="E69:G69"/>
    <mergeCell ref="E71:Q71"/>
    <mergeCell ref="E72:Q72"/>
    <mergeCell ref="A6:Q6"/>
    <mergeCell ref="O11:P11"/>
    <mergeCell ref="O12:P12"/>
    <mergeCell ref="A14:A15"/>
    <mergeCell ref="B14:B15"/>
    <mergeCell ref="C14:D15"/>
    <mergeCell ref="E14:E15"/>
    <mergeCell ref="F14:F15"/>
    <mergeCell ref="G14:L14"/>
    <mergeCell ref="M14:Q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11838-59E8-4083-8C05-CFE374BFA081}">
  <sheetPr>
    <pageSetUpPr fitToPage="1"/>
  </sheetPr>
  <dimension ref="A1:HS48"/>
  <sheetViews>
    <sheetView showGridLines="0" view="pageBreakPreview" topLeftCell="A19" zoomScaleNormal="100" zoomScaleSheetLayoutView="100" workbookViewId="0">
      <selection activeCell="M27" sqref="M27"/>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688</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687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689</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P30</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690</v>
      </c>
      <c r="D16" s="123" t="s">
        <v>62</v>
      </c>
      <c r="E16" s="123">
        <v>10</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691</v>
      </c>
      <c r="D17" s="123" t="s">
        <v>62</v>
      </c>
      <c r="E17" s="123">
        <v>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692</v>
      </c>
      <c r="D18" s="123" t="s">
        <v>62</v>
      </c>
      <c r="E18" s="123">
        <v>8</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25.5">
      <c r="A19" s="120">
        <v>4</v>
      </c>
      <c r="B19" s="121"/>
      <c r="C19" s="122" t="s">
        <v>693</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694</v>
      </c>
      <c r="D20" s="123" t="s">
        <v>62</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c r="A21" s="120">
        <v>6</v>
      </c>
      <c r="B21" s="121"/>
      <c r="C21" s="122" t="s">
        <v>695</v>
      </c>
      <c r="D21" s="123" t="s">
        <v>53</v>
      </c>
      <c r="E21" s="123">
        <v>275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5.5">
      <c r="A22" s="120">
        <v>7</v>
      </c>
      <c r="B22" s="121"/>
      <c r="C22" s="122" t="s">
        <v>696</v>
      </c>
      <c r="D22" s="123" t="s">
        <v>53</v>
      </c>
      <c r="E22" s="123">
        <v>20</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697</v>
      </c>
      <c r="D23" s="123" t="s">
        <v>53</v>
      </c>
      <c r="E23" s="123">
        <v>130</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ht="25.5">
      <c r="A24" s="120">
        <v>9</v>
      </c>
      <c r="B24" s="121"/>
      <c r="C24" s="122" t="s">
        <v>698</v>
      </c>
      <c r="D24" s="123" t="s">
        <v>68</v>
      </c>
      <c r="E24" s="123">
        <v>8</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5.5">
      <c r="A25" s="120">
        <v>10</v>
      </c>
      <c r="B25" s="121"/>
      <c r="C25" s="122" t="s">
        <v>699</v>
      </c>
      <c r="D25" s="123" t="s">
        <v>68</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c r="A26" s="120">
        <v>11</v>
      </c>
      <c r="B26" s="121"/>
      <c r="C26" s="122" t="s">
        <v>700</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c r="A27" s="120">
        <v>12</v>
      </c>
      <c r="B27" s="121"/>
      <c r="C27" s="122" t="s">
        <v>701</v>
      </c>
      <c r="D27" s="123" t="s">
        <v>68</v>
      </c>
      <c r="E27" s="123">
        <v>1</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227">
      <c r="A28" s="120">
        <v>13</v>
      </c>
      <c r="B28" s="121"/>
      <c r="C28" s="122" t="s">
        <v>702</v>
      </c>
      <c r="D28" s="123" t="s">
        <v>68</v>
      </c>
      <c r="E28" s="123">
        <v>1</v>
      </c>
      <c r="F28" s="16"/>
      <c r="G28" s="16"/>
      <c r="H28" s="16">
        <f t="shared" ref="H28:H29" si="14">ROUND(F28*G28,2)</f>
        <v>0</v>
      </c>
      <c r="I28" s="16"/>
      <c r="J28" s="16"/>
      <c r="K28" s="17">
        <f t="shared" ref="K28:K29" si="15">H28+I28+J28</f>
        <v>0</v>
      </c>
      <c r="L28" s="17">
        <f t="shared" ref="L28:L29" si="16">ROUND(E28*F28,2)</f>
        <v>0</v>
      </c>
      <c r="M28" s="17">
        <f t="shared" ref="M28:M29" si="17">ROUND(E28*H28,2)</f>
        <v>0</v>
      </c>
      <c r="N28" s="17">
        <f t="shared" ref="N28:N29" si="18">ROUND(E28*I28,2)</f>
        <v>0</v>
      </c>
      <c r="O28" s="17">
        <f t="shared" ref="O28:O29" si="19">ROUND(E28*J28,2)</f>
        <v>0</v>
      </c>
      <c r="P28" s="17">
        <f t="shared" ref="P28:P29" si="20">M28+N28+O28</f>
        <v>0</v>
      </c>
    </row>
    <row r="29" spans="1:227" ht="13.5" thickBot="1">
      <c r="A29" s="120">
        <v>14</v>
      </c>
      <c r="B29" s="121"/>
      <c r="C29" s="122" t="s">
        <v>703</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227" ht="30" customHeight="1" thickBot="1">
      <c r="A30" s="254" t="s">
        <v>49</v>
      </c>
      <c r="B30" s="255"/>
      <c r="C30" s="255"/>
      <c r="D30" s="255"/>
      <c r="E30" s="255"/>
      <c r="F30" s="255"/>
      <c r="G30" s="255"/>
      <c r="H30" s="255"/>
      <c r="I30" s="255"/>
      <c r="J30" s="255"/>
      <c r="K30" s="255"/>
      <c r="L30" s="35">
        <f>SUM(L16:L29)</f>
        <v>0</v>
      </c>
      <c r="M30" s="35">
        <f>SUM(M16:M29)</f>
        <v>0</v>
      </c>
      <c r="N30" s="35">
        <f>SUM(N16:N29)</f>
        <v>0</v>
      </c>
      <c r="O30" s="35">
        <f>SUM(O16:O29)</f>
        <v>0</v>
      </c>
      <c r="P30" s="35">
        <f>SUM(P16:P29)</f>
        <v>0</v>
      </c>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33"/>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779</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780</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781</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782</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783</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t="s">
        <v>784</v>
      </c>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150" t="s">
        <v>785</v>
      </c>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33"/>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3.5">
      <c r="C40" s="44" t="s">
        <v>5</v>
      </c>
      <c r="D40" s="251" t="str">
        <f>IF(KOPTĀME!B23=0,"",KOPTĀME!B23)</f>
        <v/>
      </c>
      <c r="E40" s="251"/>
      <c r="F40" s="251"/>
      <c r="G40" s="251"/>
      <c r="H40" s="251"/>
      <c r="I40" s="251"/>
      <c r="J40" s="251"/>
      <c r="K40" s="251"/>
      <c r="L40" s="251"/>
      <c r="M40" s="251"/>
      <c r="N40" s="251"/>
      <c r="O40" s="251"/>
      <c r="P40" s="251"/>
    </row>
    <row r="41" spans="1:227" ht="10.5" customHeight="1">
      <c r="C41" s="45"/>
      <c r="D41" s="210" t="s">
        <v>6</v>
      </c>
      <c r="E41" s="210"/>
      <c r="F41" s="210"/>
      <c r="G41" s="210"/>
      <c r="H41" s="210"/>
      <c r="I41" s="210"/>
      <c r="J41" s="210"/>
      <c r="K41" s="210"/>
      <c r="L41" s="210"/>
      <c r="M41" s="210"/>
      <c r="N41" s="210"/>
      <c r="O41" s="210"/>
      <c r="P41" s="210"/>
    </row>
    <row r="42" spans="1:227" ht="10.5" customHeight="1">
      <c r="C42" s="45"/>
      <c r="D42" s="99"/>
      <c r="E42" s="99"/>
      <c r="F42" s="99"/>
      <c r="G42" s="99"/>
      <c r="H42" s="99"/>
      <c r="I42" s="99"/>
      <c r="J42" s="99"/>
      <c r="K42" s="99"/>
      <c r="L42" s="99"/>
      <c r="M42" s="99"/>
      <c r="N42" s="99"/>
      <c r="O42" s="99"/>
      <c r="P42" s="99"/>
    </row>
    <row r="43" spans="1:227" ht="15">
      <c r="C43" s="66" t="s">
        <v>36</v>
      </c>
      <c r="D43" s="253" t="str">
        <f>IF(KOPTĀME!B28=0,"",KOPTĀME!B28)</f>
        <v/>
      </c>
      <c r="E43" s="253"/>
      <c r="F43" s="253"/>
      <c r="G43" s="100"/>
      <c r="H43" s="100"/>
      <c r="I43" s="100"/>
      <c r="J43" s="100"/>
      <c r="K43" s="100"/>
      <c r="L43" s="100"/>
      <c r="M43" s="101"/>
      <c r="N43" s="102"/>
    </row>
    <row r="44" spans="1:227" ht="14.25">
      <c r="C44" s="49"/>
      <c r="D44" s="50"/>
      <c r="E44" s="49"/>
      <c r="F44" s="39"/>
      <c r="G44" s="103"/>
      <c r="H44" s="103"/>
      <c r="I44" s="103"/>
      <c r="J44" s="103"/>
      <c r="K44" s="103"/>
      <c r="L44" s="103"/>
      <c r="M44" s="103"/>
      <c r="N44" s="104"/>
    </row>
    <row r="45" spans="1:227" ht="13.5">
      <c r="C45" s="44" t="s">
        <v>11</v>
      </c>
      <c r="D45" s="251" t="str">
        <f>IF(Kopsav.!C45=0,"",Kopsav.!C45)</f>
        <v/>
      </c>
      <c r="E45" s="251"/>
      <c r="F45" s="251"/>
      <c r="G45" s="251"/>
      <c r="H45" s="251"/>
      <c r="I45" s="251"/>
      <c r="J45" s="251"/>
      <c r="K45" s="251"/>
      <c r="L45" s="251"/>
      <c r="M45" s="251"/>
      <c r="N45" s="251"/>
      <c r="O45" s="251"/>
      <c r="P45" s="251"/>
    </row>
    <row r="46" spans="1:227">
      <c r="C46" s="45"/>
      <c r="D46" s="210" t="s">
        <v>6</v>
      </c>
      <c r="E46" s="210"/>
      <c r="F46" s="210"/>
      <c r="G46" s="210"/>
      <c r="H46" s="210"/>
      <c r="I46" s="210"/>
      <c r="J46" s="210"/>
      <c r="K46" s="210"/>
      <c r="L46" s="210"/>
      <c r="M46" s="210"/>
      <c r="N46" s="210"/>
      <c r="O46" s="210"/>
      <c r="P46" s="210"/>
    </row>
    <row r="47" spans="1:227" ht="9" customHeight="1">
      <c r="C47" s="45"/>
      <c r="D47" s="211"/>
      <c r="E47" s="211"/>
      <c r="F47" s="211"/>
    </row>
    <row r="48" spans="1:227" ht="13.5">
      <c r="C48" s="48" t="s">
        <v>7</v>
      </c>
      <c r="D48" s="67" t="str">
        <f>IF(KOPTĀME!B26=0,"",KOPTĀME!B26)</f>
        <v/>
      </c>
      <c r="E48" s="67"/>
      <c r="F48" s="45"/>
    </row>
  </sheetData>
  <sheetProtection algorithmName="SHA-512" hashValue="ftuXAPEmdXYsCBsIgYkshDhj1QAgnZ+BEyXGscUuZuaayas0igGwg7GFSRm7V2vZBPdsUI8GfBoF8M1V/ylU3A==" saltValue="hH6WCwmU7gJML0gHbLuKdA==" spinCount="100000" sheet="1" formatCells="0" formatColumns="0" formatRows="0" insertColumns="0" insertRows="0" insertHyperlinks="0" deleteColumns="0" deleteRows="0" sort="0" autoFilter="0" pivotTables="0"/>
  <autoFilter ref="A15:HS30" xr:uid="{00000000-0009-0000-0000-000002000000}"/>
  <mergeCells count="17">
    <mergeCell ref="D47:F47"/>
    <mergeCell ref="A30:K30"/>
    <mergeCell ref="D40:P40"/>
    <mergeCell ref="D41:P41"/>
    <mergeCell ref="D43:F43"/>
    <mergeCell ref="D45:P45"/>
    <mergeCell ref="D46:P46"/>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DFFF-9C60-4026-B728-CFA26940D63B}">
  <sheetPr>
    <pageSetUpPr fitToPage="1"/>
  </sheetPr>
  <dimension ref="A1:HS79"/>
  <sheetViews>
    <sheetView showGridLines="0" view="pageBreakPreview" zoomScaleNormal="100" zoomScaleSheetLayoutView="100" workbookViewId="0">
      <selection activeCell="M48" sqref="M4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704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705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706</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P61</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707</v>
      </c>
      <c r="D16" s="127"/>
      <c r="E16" s="127"/>
      <c r="F16" s="128"/>
      <c r="G16" s="128"/>
      <c r="H16" s="128"/>
      <c r="I16" s="128"/>
      <c r="J16" s="128"/>
      <c r="K16" s="128"/>
      <c r="L16" s="128"/>
      <c r="M16" s="128"/>
      <c r="N16" s="128"/>
      <c r="O16" s="128"/>
      <c r="P16" s="128"/>
    </row>
    <row r="17" spans="1:16" ht="25.5">
      <c r="A17" s="120" t="s">
        <v>147</v>
      </c>
      <c r="B17" s="121"/>
      <c r="C17" s="203" t="s">
        <v>857</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708</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709</v>
      </c>
      <c r="D19" s="123" t="s">
        <v>62</v>
      </c>
      <c r="E19" s="123">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710</v>
      </c>
      <c r="D20" s="123" t="s">
        <v>68</v>
      </c>
      <c r="E20" s="123">
        <v>5</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711</v>
      </c>
      <c r="D21" s="123" t="s">
        <v>53</v>
      </c>
      <c r="E21" s="123">
        <v>10</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203" t="s">
        <v>822</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712</v>
      </c>
      <c r="D23" s="123" t="s">
        <v>62</v>
      </c>
      <c r="E23" s="123">
        <v>12</v>
      </c>
      <c r="F23" s="16"/>
      <c r="G23" s="16"/>
      <c r="H23" s="16">
        <f t="shared" ref="H23:H60" si="7">ROUND(F23*G23,2)</f>
        <v>0</v>
      </c>
      <c r="I23" s="16"/>
      <c r="J23" s="16"/>
      <c r="K23" s="17">
        <f t="shared" ref="K23:K60" si="8">H23+I23+J23</f>
        <v>0</v>
      </c>
      <c r="L23" s="17">
        <f t="shared" ref="L23:L60" si="9">ROUND(E23*F23,2)</f>
        <v>0</v>
      </c>
      <c r="M23" s="17">
        <f t="shared" ref="M23:M60" si="10">ROUND(E23*H23,2)</f>
        <v>0</v>
      </c>
      <c r="N23" s="17">
        <f t="shared" ref="N23:N60" si="11">ROUND(E23*I23,2)</f>
        <v>0</v>
      </c>
      <c r="O23" s="17">
        <f t="shared" ref="O23:O60" si="12">ROUND(E23*J23,2)</f>
        <v>0</v>
      </c>
      <c r="P23" s="17">
        <f t="shared" ref="P23:P60" si="13">M23+N23+O23</f>
        <v>0</v>
      </c>
    </row>
    <row r="24" spans="1:16">
      <c r="A24" s="120" t="s">
        <v>154</v>
      </c>
      <c r="B24" s="121"/>
      <c r="C24" s="122" t="s">
        <v>713</v>
      </c>
      <c r="D24" s="123" t="s">
        <v>62</v>
      </c>
      <c r="E24" s="123">
        <v>6</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t="s">
        <v>363</v>
      </c>
      <c r="B25" s="121"/>
      <c r="C25" s="122" t="s">
        <v>714</v>
      </c>
      <c r="D25" s="123" t="s">
        <v>62</v>
      </c>
      <c r="E25" s="123">
        <v>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364</v>
      </c>
      <c r="B26" s="121"/>
      <c r="C26" s="122" t="s">
        <v>715</v>
      </c>
      <c r="D26" s="123" t="s">
        <v>62</v>
      </c>
      <c r="E26" s="123">
        <v>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365</v>
      </c>
      <c r="B27" s="121"/>
      <c r="C27" s="204" t="s">
        <v>825</v>
      </c>
      <c r="D27" s="123" t="s">
        <v>62</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366</v>
      </c>
      <c r="B28" s="121"/>
      <c r="C28" s="122" t="s">
        <v>716</v>
      </c>
      <c r="D28" s="123" t="s">
        <v>62</v>
      </c>
      <c r="E28" s="123">
        <v>3</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ht="25.5">
      <c r="A29" s="120" t="s">
        <v>367</v>
      </c>
      <c r="B29" s="121"/>
      <c r="C29" s="203" t="s">
        <v>823</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t="s">
        <v>479</v>
      </c>
      <c r="B30" s="121"/>
      <c r="C30" s="203" t="s">
        <v>858</v>
      </c>
      <c r="D30" s="123" t="s">
        <v>68</v>
      </c>
      <c r="E30" s="123">
        <v>7</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5.5">
      <c r="A31" s="120" t="s">
        <v>480</v>
      </c>
      <c r="B31" s="121"/>
      <c r="C31" s="203" t="s">
        <v>826</v>
      </c>
      <c r="D31" s="123" t="s">
        <v>68</v>
      </c>
      <c r="E31" s="123">
        <v>2</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25.5">
      <c r="A32" s="120" t="s">
        <v>481</v>
      </c>
      <c r="B32" s="121"/>
      <c r="C32" s="203" t="s">
        <v>827</v>
      </c>
      <c r="D32" s="123" t="s">
        <v>68</v>
      </c>
      <c r="E32" s="123">
        <v>15</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ht="25.5">
      <c r="A33" s="120" t="s">
        <v>482</v>
      </c>
      <c r="B33" s="121"/>
      <c r="C33" s="203" t="s">
        <v>828</v>
      </c>
      <c r="D33" s="123" t="s">
        <v>62</v>
      </c>
      <c r="E33" s="123">
        <v>37</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ht="25.5">
      <c r="A34" s="120" t="s">
        <v>483</v>
      </c>
      <c r="B34" s="121"/>
      <c r="C34" s="203" t="s">
        <v>829</v>
      </c>
      <c r="D34" s="123" t="s">
        <v>62</v>
      </c>
      <c r="E34" s="123">
        <v>2</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t="s">
        <v>484</v>
      </c>
      <c r="B35" s="121"/>
      <c r="C35" s="122" t="s">
        <v>717</v>
      </c>
      <c r="D35" s="123" t="s">
        <v>62</v>
      </c>
      <c r="E35" s="123">
        <v>17</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485</v>
      </c>
      <c r="B36" s="121"/>
      <c r="C36" s="122" t="s">
        <v>718</v>
      </c>
      <c r="D36" s="123" t="s">
        <v>62</v>
      </c>
      <c r="E36" s="123">
        <v>7</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486</v>
      </c>
      <c r="B37" s="121"/>
      <c r="C37" s="122" t="s">
        <v>719</v>
      </c>
      <c r="D37" s="123" t="s">
        <v>68</v>
      </c>
      <c r="E37" s="123">
        <v>7</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0" t="s">
        <v>487</v>
      </c>
      <c r="B38" s="121"/>
      <c r="C38" s="122" t="s">
        <v>720</v>
      </c>
      <c r="D38" s="123" t="s">
        <v>62</v>
      </c>
      <c r="E38" s="123">
        <v>2</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t="s">
        <v>488</v>
      </c>
      <c r="B39" s="121"/>
      <c r="C39" s="203" t="s">
        <v>824</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t="s">
        <v>489</v>
      </c>
      <c r="B40" s="121"/>
      <c r="C40" s="122" t="s">
        <v>721</v>
      </c>
      <c r="D40" s="123" t="s">
        <v>62</v>
      </c>
      <c r="E40" s="123">
        <v>4</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ht="25.5">
      <c r="A41" s="120" t="s">
        <v>607</v>
      </c>
      <c r="B41" s="121"/>
      <c r="C41" s="122" t="s">
        <v>722</v>
      </c>
      <c r="D41" s="123" t="s">
        <v>53</v>
      </c>
      <c r="E41" s="123">
        <v>100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5.5">
      <c r="A42" s="120" t="s">
        <v>608</v>
      </c>
      <c r="B42" s="121"/>
      <c r="C42" s="203" t="s">
        <v>830</v>
      </c>
      <c r="D42" s="123" t="s">
        <v>53</v>
      </c>
      <c r="E42" s="123">
        <v>2135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609</v>
      </c>
      <c r="B43" s="121"/>
      <c r="C43" s="122" t="s">
        <v>723</v>
      </c>
      <c r="D43" s="123" t="s">
        <v>53</v>
      </c>
      <c r="E43" s="123">
        <v>50</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610</v>
      </c>
      <c r="B44" s="121"/>
      <c r="C44" s="122" t="s">
        <v>724</v>
      </c>
      <c r="D44" s="123" t="s">
        <v>53</v>
      </c>
      <c r="E44" s="123">
        <v>50</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5.5">
      <c r="A45" s="120" t="s">
        <v>611</v>
      </c>
      <c r="B45" s="121"/>
      <c r="C45" s="203" t="s">
        <v>831</v>
      </c>
      <c r="D45" s="123" t="s">
        <v>68</v>
      </c>
      <c r="E45" s="123">
        <v>7</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ht="25.5">
      <c r="A46" s="120" t="s">
        <v>612</v>
      </c>
      <c r="B46" s="121"/>
      <c r="C46" s="203" t="s">
        <v>832</v>
      </c>
      <c r="D46" s="123" t="s">
        <v>68</v>
      </c>
      <c r="E46" s="123">
        <v>37</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t="s">
        <v>613</v>
      </c>
      <c r="B47" s="121"/>
      <c r="C47" s="203" t="s">
        <v>833</v>
      </c>
      <c r="D47" s="123" t="s">
        <v>68</v>
      </c>
      <c r="E47" s="123">
        <v>30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25.5">
      <c r="A48" s="120" t="s">
        <v>614</v>
      </c>
      <c r="B48" s="121"/>
      <c r="C48" s="203" t="s">
        <v>834</v>
      </c>
      <c r="D48" s="123" t="s">
        <v>68</v>
      </c>
      <c r="E48" s="123">
        <v>2</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615</v>
      </c>
      <c r="B49" s="121"/>
      <c r="C49" s="122" t="s">
        <v>725</v>
      </c>
      <c r="D49" s="123" t="s">
        <v>53</v>
      </c>
      <c r="E49" s="123">
        <v>1000</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t="s">
        <v>616</v>
      </c>
      <c r="B50" s="121"/>
      <c r="C50" s="122" t="s">
        <v>726</v>
      </c>
      <c r="D50" s="123" t="s">
        <v>68</v>
      </c>
      <c r="E50" s="123">
        <v>2</v>
      </c>
      <c r="F50" s="16"/>
      <c r="G50" s="16"/>
      <c r="H50" s="16">
        <f t="shared" ref="H50:H54" si="42">ROUND(F50*G50,2)</f>
        <v>0</v>
      </c>
      <c r="I50" s="16"/>
      <c r="J50" s="16"/>
      <c r="K50" s="17">
        <f t="shared" ref="K50:K54" si="43">H50+I50+J50</f>
        <v>0</v>
      </c>
      <c r="L50" s="17">
        <f t="shared" ref="L50:L54" si="44">ROUND(E50*F50,2)</f>
        <v>0</v>
      </c>
      <c r="M50" s="17">
        <f t="shared" ref="M50:M54" si="45">ROUND(E50*H50,2)</f>
        <v>0</v>
      </c>
      <c r="N50" s="17">
        <f t="shared" ref="N50:N54" si="46">ROUND(E50*I50,2)</f>
        <v>0</v>
      </c>
      <c r="O50" s="17">
        <f t="shared" ref="O50:O54" si="47">ROUND(E50*J50,2)</f>
        <v>0</v>
      </c>
      <c r="P50" s="17">
        <f t="shared" ref="P50:P54" si="48">M50+N50+O50</f>
        <v>0</v>
      </c>
    </row>
    <row r="51" spans="1:227">
      <c r="A51" s="120" t="s">
        <v>617</v>
      </c>
      <c r="B51" s="121"/>
      <c r="C51" s="122" t="s">
        <v>727</v>
      </c>
      <c r="D51" s="123" t="s">
        <v>68</v>
      </c>
      <c r="E51" s="123">
        <v>70</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c r="A52" s="129">
        <v>2</v>
      </c>
      <c r="B52" s="130"/>
      <c r="C52" s="131" t="s">
        <v>728</v>
      </c>
      <c r="D52" s="127"/>
      <c r="E52" s="127"/>
      <c r="F52" s="128"/>
      <c r="G52" s="128"/>
      <c r="H52" s="128"/>
      <c r="I52" s="128"/>
      <c r="J52" s="128"/>
      <c r="K52" s="128"/>
      <c r="L52" s="128"/>
      <c r="M52" s="128"/>
      <c r="N52" s="128"/>
      <c r="O52" s="128"/>
      <c r="P52" s="128"/>
    </row>
    <row r="53" spans="1:227" ht="25.5">
      <c r="A53" s="120" t="s">
        <v>155</v>
      </c>
      <c r="B53" s="121"/>
      <c r="C53" s="203" t="s">
        <v>820</v>
      </c>
      <c r="D53" s="123" t="s">
        <v>62</v>
      </c>
      <c r="E53" s="123">
        <v>11</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ht="25.5">
      <c r="A54" s="120" t="s">
        <v>156</v>
      </c>
      <c r="B54" s="121"/>
      <c r="C54" s="122" t="s">
        <v>729</v>
      </c>
      <c r="D54" s="123" t="s">
        <v>62</v>
      </c>
      <c r="E54" s="123">
        <v>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227" ht="25.5">
      <c r="A55" s="120" t="s">
        <v>157</v>
      </c>
      <c r="B55" s="121"/>
      <c r="C55" s="122" t="s">
        <v>730</v>
      </c>
      <c r="D55" s="123" t="s">
        <v>62</v>
      </c>
      <c r="E55" s="123">
        <v>1</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20" t="s">
        <v>158</v>
      </c>
      <c r="B56" s="121"/>
      <c r="C56" s="203" t="s">
        <v>821</v>
      </c>
      <c r="D56" s="123" t="s">
        <v>62</v>
      </c>
      <c r="E56" s="123">
        <v>2</v>
      </c>
      <c r="F56" s="16"/>
      <c r="G56" s="16"/>
      <c r="H56" s="16">
        <f t="shared" ref="H56:H59" si="49">ROUND(F56*G56,2)</f>
        <v>0</v>
      </c>
      <c r="I56" s="16"/>
      <c r="J56" s="16"/>
      <c r="K56" s="17">
        <f t="shared" ref="K56:K59" si="50">H56+I56+J56</f>
        <v>0</v>
      </c>
      <c r="L56" s="17">
        <f t="shared" ref="L56:L59" si="51">ROUND(E56*F56,2)</f>
        <v>0</v>
      </c>
      <c r="M56" s="17">
        <f t="shared" ref="M56:M59" si="52">ROUND(E56*H56,2)</f>
        <v>0</v>
      </c>
      <c r="N56" s="17">
        <f t="shared" ref="N56:N59" si="53">ROUND(E56*I56,2)</f>
        <v>0</v>
      </c>
      <c r="O56" s="17">
        <f t="shared" ref="O56:O59" si="54">ROUND(E56*J56,2)</f>
        <v>0</v>
      </c>
      <c r="P56" s="17">
        <f t="shared" ref="P56:P59" si="55">M56+N56+O56</f>
        <v>0</v>
      </c>
    </row>
    <row r="57" spans="1:227">
      <c r="A57" s="120" t="s">
        <v>159</v>
      </c>
      <c r="B57" s="121"/>
      <c r="C57" s="122" t="s">
        <v>731</v>
      </c>
      <c r="D57" s="123" t="s">
        <v>62</v>
      </c>
      <c r="E57" s="123">
        <v>2</v>
      </c>
      <c r="F57" s="16"/>
      <c r="G57" s="16"/>
      <c r="H57" s="16">
        <f t="shared" si="49"/>
        <v>0</v>
      </c>
      <c r="I57" s="16"/>
      <c r="J57" s="16"/>
      <c r="K57" s="17">
        <f t="shared" si="50"/>
        <v>0</v>
      </c>
      <c r="L57" s="17">
        <f t="shared" si="51"/>
        <v>0</v>
      </c>
      <c r="M57" s="17">
        <f t="shared" si="52"/>
        <v>0</v>
      </c>
      <c r="N57" s="17">
        <f t="shared" si="53"/>
        <v>0</v>
      </c>
      <c r="O57" s="17">
        <f t="shared" si="54"/>
        <v>0</v>
      </c>
      <c r="P57" s="17">
        <f t="shared" si="55"/>
        <v>0</v>
      </c>
    </row>
    <row r="58" spans="1:227" ht="25.5">
      <c r="A58" s="120" t="s">
        <v>260</v>
      </c>
      <c r="B58" s="121"/>
      <c r="C58" s="203" t="s">
        <v>835</v>
      </c>
      <c r="D58" s="123" t="s">
        <v>53</v>
      </c>
      <c r="E58" s="123">
        <v>610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c r="A59" s="120" t="s">
        <v>261</v>
      </c>
      <c r="B59" s="121"/>
      <c r="C59" s="122" t="s">
        <v>725</v>
      </c>
      <c r="D59" s="123" t="s">
        <v>53</v>
      </c>
      <c r="E59" s="123">
        <v>300</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227" ht="13.5" thickBot="1">
      <c r="A60" s="120" t="s">
        <v>490</v>
      </c>
      <c r="B60" s="121"/>
      <c r="C60" s="122" t="s">
        <v>727</v>
      </c>
      <c r="D60" s="123" t="s">
        <v>68</v>
      </c>
      <c r="E60" s="123">
        <v>18</v>
      </c>
      <c r="F60" s="16"/>
      <c r="G60" s="16"/>
      <c r="H60" s="16">
        <f t="shared" si="7"/>
        <v>0</v>
      </c>
      <c r="I60" s="16"/>
      <c r="J60" s="16"/>
      <c r="K60" s="17">
        <f t="shared" si="8"/>
        <v>0</v>
      </c>
      <c r="L60" s="17">
        <f t="shared" si="9"/>
        <v>0</v>
      </c>
      <c r="M60" s="17">
        <f t="shared" si="10"/>
        <v>0</v>
      </c>
      <c r="N60" s="17">
        <f t="shared" si="11"/>
        <v>0</v>
      </c>
      <c r="O60" s="17">
        <f t="shared" si="12"/>
        <v>0</v>
      </c>
      <c r="P60" s="17">
        <f t="shared" si="13"/>
        <v>0</v>
      </c>
    </row>
    <row r="61" spans="1:227" ht="30" customHeight="1" thickBot="1">
      <c r="A61" s="254" t="s">
        <v>49</v>
      </c>
      <c r="B61" s="255"/>
      <c r="C61" s="255"/>
      <c r="D61" s="255"/>
      <c r="E61" s="255"/>
      <c r="F61" s="255"/>
      <c r="G61" s="255"/>
      <c r="H61" s="255"/>
      <c r="I61" s="255"/>
      <c r="J61" s="255"/>
      <c r="K61" s="255"/>
      <c r="L61" s="35">
        <f>SUM(L16:L60)</f>
        <v>0</v>
      </c>
      <c r="M61" s="35">
        <f>SUM(M16:M60)</f>
        <v>0</v>
      </c>
      <c r="N61" s="35">
        <f>SUM(N16:N60)</f>
        <v>0</v>
      </c>
      <c r="O61" s="35">
        <f>SUM(O16:O60)</f>
        <v>0</v>
      </c>
      <c r="P61" s="35">
        <f>SUM(P16:P60)</f>
        <v>0</v>
      </c>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779</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780</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781</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782</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783</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150" t="s">
        <v>784</v>
      </c>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2.75" customHeight="1">
      <c r="A69" s="150" t="s">
        <v>785</v>
      </c>
      <c r="B69" s="33"/>
      <c r="C69" s="33"/>
      <c r="D69" s="33"/>
      <c r="E69" s="33"/>
      <c r="F69" s="33"/>
      <c r="G69" s="33"/>
      <c r="H69" s="33"/>
      <c r="I69" s="33"/>
      <c r="J69" s="33"/>
      <c r="K69" s="33"/>
      <c r="L69" s="34"/>
      <c r="M69" s="34"/>
      <c r="N69" s="34"/>
      <c r="O69" s="34"/>
      <c r="P69" s="34"/>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row>
    <row r="70" spans="1:227" ht="12.75" customHeight="1">
      <c r="A70" s="33"/>
      <c r="B70" s="33"/>
      <c r="C70" s="33"/>
      <c r="D70" s="33"/>
      <c r="E70" s="33"/>
      <c r="F70" s="33"/>
      <c r="G70" s="33"/>
      <c r="H70" s="33"/>
      <c r="I70" s="33"/>
      <c r="J70" s="33"/>
      <c r="K70" s="33"/>
      <c r="L70" s="34"/>
      <c r="M70" s="34"/>
      <c r="N70" s="34"/>
      <c r="O70" s="34"/>
      <c r="P70" s="34"/>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row>
    <row r="71" spans="1:227" ht="13.5">
      <c r="C71" s="44" t="s">
        <v>5</v>
      </c>
      <c r="D71" s="251" t="str">
        <f>IF(KOPTĀME!B23=0,"",KOPTĀME!B23)</f>
        <v/>
      </c>
      <c r="E71" s="251"/>
      <c r="F71" s="251"/>
      <c r="G71" s="251"/>
      <c r="H71" s="251"/>
      <c r="I71" s="251"/>
      <c r="J71" s="251"/>
      <c r="K71" s="251"/>
      <c r="L71" s="251"/>
      <c r="M71" s="251"/>
      <c r="N71" s="251"/>
      <c r="O71" s="251"/>
      <c r="P71" s="251"/>
    </row>
    <row r="72" spans="1:227" ht="10.5" customHeight="1">
      <c r="C72" s="45"/>
      <c r="D72" s="210" t="s">
        <v>6</v>
      </c>
      <c r="E72" s="210"/>
      <c r="F72" s="210"/>
      <c r="G72" s="210"/>
      <c r="H72" s="210"/>
      <c r="I72" s="210"/>
      <c r="J72" s="210"/>
      <c r="K72" s="210"/>
      <c r="L72" s="210"/>
      <c r="M72" s="210"/>
      <c r="N72" s="210"/>
      <c r="O72" s="210"/>
      <c r="P72" s="210"/>
    </row>
    <row r="73" spans="1:227" ht="10.5" customHeight="1">
      <c r="C73" s="45"/>
      <c r="D73" s="99"/>
      <c r="E73" s="99"/>
      <c r="F73" s="99"/>
      <c r="G73" s="99"/>
      <c r="H73" s="99"/>
      <c r="I73" s="99"/>
      <c r="J73" s="99"/>
      <c r="K73" s="99"/>
      <c r="L73" s="99"/>
      <c r="M73" s="99"/>
      <c r="N73" s="99"/>
      <c r="O73" s="99"/>
      <c r="P73" s="99"/>
    </row>
    <row r="74" spans="1:227" ht="15">
      <c r="C74" s="66" t="s">
        <v>36</v>
      </c>
      <c r="D74" s="253" t="str">
        <f>IF(KOPTĀME!B28=0,"",KOPTĀME!B28)</f>
        <v/>
      </c>
      <c r="E74" s="253"/>
      <c r="F74" s="253"/>
      <c r="G74" s="100"/>
      <c r="H74" s="100"/>
      <c r="I74" s="100"/>
      <c r="J74" s="100"/>
      <c r="K74" s="100"/>
      <c r="L74" s="100"/>
      <c r="M74" s="101"/>
      <c r="N74" s="102"/>
    </row>
    <row r="75" spans="1:227" ht="14.25">
      <c r="C75" s="49"/>
      <c r="D75" s="50"/>
      <c r="E75" s="49"/>
      <c r="F75" s="39"/>
      <c r="G75" s="103"/>
      <c r="H75" s="103"/>
      <c r="I75" s="103"/>
      <c r="J75" s="103"/>
      <c r="K75" s="103"/>
      <c r="L75" s="103"/>
      <c r="M75" s="103"/>
      <c r="N75" s="104"/>
    </row>
    <row r="76" spans="1:227" ht="13.5">
      <c r="C76" s="44" t="s">
        <v>11</v>
      </c>
      <c r="D76" s="251" t="str">
        <f>IF(Kopsav.!C45=0,"",Kopsav.!C45)</f>
        <v/>
      </c>
      <c r="E76" s="251"/>
      <c r="F76" s="251"/>
      <c r="G76" s="251"/>
      <c r="H76" s="251"/>
      <c r="I76" s="251"/>
      <c r="J76" s="251"/>
      <c r="K76" s="251"/>
      <c r="L76" s="251"/>
      <c r="M76" s="251"/>
      <c r="N76" s="251"/>
      <c r="O76" s="251"/>
      <c r="P76" s="251"/>
    </row>
    <row r="77" spans="1:227">
      <c r="C77" s="45"/>
      <c r="D77" s="210" t="s">
        <v>6</v>
      </c>
      <c r="E77" s="210"/>
      <c r="F77" s="210"/>
      <c r="G77" s="210"/>
      <c r="H77" s="210"/>
      <c r="I77" s="210"/>
      <c r="J77" s="210"/>
      <c r="K77" s="210"/>
      <c r="L77" s="210"/>
      <c r="M77" s="210"/>
      <c r="N77" s="210"/>
      <c r="O77" s="210"/>
      <c r="P77" s="210"/>
    </row>
    <row r="78" spans="1:227" ht="9" customHeight="1">
      <c r="C78" s="45"/>
      <c r="D78" s="211"/>
      <c r="E78" s="211"/>
      <c r="F78" s="211"/>
    </row>
    <row r="79" spans="1:227" ht="13.5">
      <c r="C79" s="48" t="s">
        <v>7</v>
      </c>
      <c r="D79" s="67" t="str">
        <f>IF(KOPTĀME!B26=0,"",KOPTĀME!B26)</f>
        <v/>
      </c>
      <c r="E79" s="67"/>
      <c r="F79" s="45"/>
    </row>
  </sheetData>
  <sheetProtection algorithmName="SHA-512" hashValue="tEeo4gaoSJmEdQ1JlA+y3s+0sUFcPHw9y+faNZfxOa22PW3gBaCm7x19RUo6C3lbZpy+1/ak5R/2zwDnyaujhQ==" saltValue="SFJEw8gFYggt1O2U/YYO3g==" spinCount="100000" sheet="1" formatCells="0" formatColumns="0" formatRows="0" insertColumns="0" insertRows="0" insertHyperlinks="0" deleteColumns="0" deleteRows="0" sort="0" autoFilter="0" pivotTables="0"/>
  <autoFilter ref="A15:HS61" xr:uid="{00000000-0009-0000-0000-000002000000}"/>
  <mergeCells count="17">
    <mergeCell ref="D78:F78"/>
    <mergeCell ref="A61:K61"/>
    <mergeCell ref="D71:P71"/>
    <mergeCell ref="D72:P72"/>
    <mergeCell ref="D74:F74"/>
    <mergeCell ref="D76:P76"/>
    <mergeCell ref="D77:P77"/>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F380-5646-479F-9E45-97FA8EC3EBC5}">
  <sheetPr>
    <pageSetUpPr fitToPage="1"/>
  </sheetPr>
  <dimension ref="A1:HS45"/>
  <sheetViews>
    <sheetView showGridLines="0" view="pageBreakPreview" topLeftCell="A13" zoomScaleNormal="100" zoomScaleSheetLayoutView="100" workbookViewId="0">
      <selection activeCell="C19" sqref="C19"/>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732</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733</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734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P27</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735</v>
      </c>
      <c r="D16" s="123" t="s">
        <v>62</v>
      </c>
      <c r="E16" s="123">
        <v>7</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736</v>
      </c>
      <c r="D17" s="123" t="s">
        <v>62</v>
      </c>
      <c r="E17" s="123">
        <v>7</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737</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738</v>
      </c>
      <c r="D19" s="123" t="s">
        <v>53</v>
      </c>
      <c r="E19" s="123">
        <v>170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697</v>
      </c>
      <c r="D20" s="123" t="s">
        <v>53</v>
      </c>
      <c r="E20" s="123">
        <v>120</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25.5">
      <c r="A21" s="120">
        <v>6</v>
      </c>
      <c r="B21" s="121"/>
      <c r="C21" s="122" t="s">
        <v>698</v>
      </c>
      <c r="D21" s="123" t="s">
        <v>68</v>
      </c>
      <c r="E21" s="123">
        <v>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5.5">
      <c r="A22" s="120">
        <v>7</v>
      </c>
      <c r="B22" s="121"/>
      <c r="C22" s="122" t="s">
        <v>699</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25.5">
      <c r="A23" s="120">
        <v>8</v>
      </c>
      <c r="B23" s="121"/>
      <c r="C23" s="122" t="s">
        <v>739</v>
      </c>
      <c r="D23" s="123" t="s">
        <v>68</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c r="A24" s="120">
        <v>9</v>
      </c>
      <c r="B24" s="121"/>
      <c r="C24" s="122" t="s">
        <v>702</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c r="A25" s="120">
        <v>10</v>
      </c>
      <c r="B25" s="121"/>
      <c r="C25" s="122" t="s">
        <v>740</v>
      </c>
      <c r="D25" s="123" t="s">
        <v>68</v>
      </c>
      <c r="E25" s="123">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13.5" thickBot="1">
      <c r="A26" s="120">
        <v>11</v>
      </c>
      <c r="B26" s="121"/>
      <c r="C26" s="122" t="s">
        <v>741</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ht="30" customHeight="1" thickBot="1">
      <c r="A27" s="254" t="s">
        <v>49</v>
      </c>
      <c r="B27" s="255"/>
      <c r="C27" s="255"/>
      <c r="D27" s="255"/>
      <c r="E27" s="255"/>
      <c r="F27" s="255"/>
      <c r="G27" s="255"/>
      <c r="H27" s="255"/>
      <c r="I27" s="255"/>
      <c r="J27" s="255"/>
      <c r="K27" s="255"/>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779</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780</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781</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782</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783</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784</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785</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5">
      <c r="C37" s="44" t="s">
        <v>5</v>
      </c>
      <c r="D37" s="251" t="str">
        <f>IF(KOPTĀME!B23=0,"",KOPTĀME!B23)</f>
        <v/>
      </c>
      <c r="E37" s="251"/>
      <c r="F37" s="251"/>
      <c r="G37" s="251"/>
      <c r="H37" s="251"/>
      <c r="I37" s="251"/>
      <c r="J37" s="251"/>
      <c r="K37" s="251"/>
      <c r="L37" s="251"/>
      <c r="M37" s="251"/>
      <c r="N37" s="251"/>
      <c r="O37" s="251"/>
      <c r="P37" s="251"/>
    </row>
    <row r="38" spans="1:227" ht="10.5" customHeight="1">
      <c r="C38" s="45"/>
      <c r="D38" s="210" t="s">
        <v>6</v>
      </c>
      <c r="E38" s="210"/>
      <c r="F38" s="210"/>
      <c r="G38" s="210"/>
      <c r="H38" s="210"/>
      <c r="I38" s="210"/>
      <c r="J38" s="210"/>
      <c r="K38" s="210"/>
      <c r="L38" s="210"/>
      <c r="M38" s="210"/>
      <c r="N38" s="210"/>
      <c r="O38" s="210"/>
      <c r="P38" s="210"/>
    </row>
    <row r="39" spans="1:227" ht="10.5" customHeight="1">
      <c r="C39" s="45"/>
      <c r="D39" s="99"/>
      <c r="E39" s="99"/>
      <c r="F39" s="99"/>
      <c r="G39" s="99"/>
      <c r="H39" s="99"/>
      <c r="I39" s="99"/>
      <c r="J39" s="99"/>
      <c r="K39" s="99"/>
      <c r="L39" s="99"/>
      <c r="M39" s="99"/>
      <c r="N39" s="99"/>
      <c r="O39" s="99"/>
      <c r="P39" s="99"/>
    </row>
    <row r="40" spans="1:227" ht="15">
      <c r="C40" s="66" t="s">
        <v>36</v>
      </c>
      <c r="D40" s="253" t="str">
        <f>IF(KOPTĀME!B28=0,"",KOPTĀME!B28)</f>
        <v/>
      </c>
      <c r="E40" s="253"/>
      <c r="F40" s="253"/>
      <c r="G40" s="100"/>
      <c r="H40" s="100"/>
      <c r="I40" s="100"/>
      <c r="J40" s="100"/>
      <c r="K40" s="100"/>
      <c r="L40" s="100"/>
      <c r="M40" s="101"/>
      <c r="N40" s="102"/>
    </row>
    <row r="41" spans="1:227" ht="14.25">
      <c r="C41" s="49"/>
      <c r="D41" s="50"/>
      <c r="E41" s="49"/>
      <c r="F41" s="39"/>
      <c r="G41" s="103"/>
      <c r="H41" s="103"/>
      <c r="I41" s="103"/>
      <c r="J41" s="103"/>
      <c r="K41" s="103"/>
      <c r="L41" s="103"/>
      <c r="M41" s="103"/>
      <c r="N41" s="104"/>
    </row>
    <row r="42" spans="1:227" ht="13.5">
      <c r="C42" s="44" t="s">
        <v>11</v>
      </c>
      <c r="D42" s="251" t="str">
        <f>IF(Kopsav.!C45=0,"",Kopsav.!C45)</f>
        <v/>
      </c>
      <c r="E42" s="251"/>
      <c r="F42" s="251"/>
      <c r="G42" s="251"/>
      <c r="H42" s="251"/>
      <c r="I42" s="251"/>
      <c r="J42" s="251"/>
      <c r="K42" s="251"/>
      <c r="L42" s="251"/>
      <c r="M42" s="251"/>
      <c r="N42" s="251"/>
      <c r="O42" s="251"/>
      <c r="P42" s="251"/>
    </row>
    <row r="43" spans="1:227">
      <c r="C43" s="45"/>
      <c r="D43" s="210" t="s">
        <v>6</v>
      </c>
      <c r="E43" s="210"/>
      <c r="F43" s="210"/>
      <c r="G43" s="210"/>
      <c r="H43" s="210"/>
      <c r="I43" s="210"/>
      <c r="J43" s="210"/>
      <c r="K43" s="210"/>
      <c r="L43" s="210"/>
      <c r="M43" s="210"/>
      <c r="N43" s="210"/>
      <c r="O43" s="210"/>
      <c r="P43" s="210"/>
    </row>
    <row r="44" spans="1:227" ht="9" customHeight="1">
      <c r="C44" s="45"/>
      <c r="D44" s="211"/>
      <c r="E44" s="211"/>
      <c r="F44" s="211"/>
    </row>
    <row r="45" spans="1:227" ht="13.5">
      <c r="C45" s="48" t="s">
        <v>7</v>
      </c>
      <c r="D45" s="67" t="str">
        <f>IF(KOPTĀME!B26=0,"",KOPTĀME!B26)</f>
        <v/>
      </c>
      <c r="E45" s="67"/>
      <c r="F45" s="45"/>
    </row>
  </sheetData>
  <sheetProtection algorithmName="SHA-512" hashValue="10MOr0kea+sxuV0cBm9nDIeDkLw4JJ5Y+8+rB0+H8OZbez4iHa1Lg5IKq8AxQ4CRNju+kmCtFZ76mJd605ORag==" saltValue="Mh0QKbxcIZWBS6ZC/ns5Xg==" spinCount="100000" sheet="1" formatCells="0" formatColumns="0" formatRows="0" insertColumns="0" insertRows="0" insertHyperlinks="0" deleteColumns="0" deleteRows="0" sort="0" autoFilter="0" pivotTables="0"/>
  <autoFilter ref="A15:HS27" xr:uid="{00000000-0009-0000-0000-000002000000}"/>
  <mergeCells count="17">
    <mergeCell ref="D44:F44"/>
    <mergeCell ref="A27:K27"/>
    <mergeCell ref="D37:P37"/>
    <mergeCell ref="D38:P38"/>
    <mergeCell ref="D40:F40"/>
    <mergeCell ref="D42:P42"/>
    <mergeCell ref="D43:P43"/>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67ED8-47EF-4F81-8E91-406238EC25C8}">
  <sheetPr>
    <pageSetUpPr fitToPage="1"/>
  </sheetPr>
  <dimension ref="A1:HS71"/>
  <sheetViews>
    <sheetView showGridLines="0" view="pageBreakPreview" topLeftCell="A37" zoomScale="109" zoomScaleNormal="100" zoomScaleSheetLayoutView="100" workbookViewId="0">
      <selection activeCell="N45" sqref="N45"/>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743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742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07" t="str">
        <f>KOPTĀME!A12</f>
        <v>Būves nosaukums: Darbnīca, Teātris</v>
      </c>
      <c r="B6" s="207"/>
      <c r="C6" s="207"/>
      <c r="D6" s="207"/>
      <c r="E6" s="207"/>
      <c r="F6" s="207"/>
      <c r="G6" s="207"/>
      <c r="H6" s="207"/>
      <c r="I6" s="207"/>
      <c r="J6" s="207"/>
      <c r="K6" s="207"/>
      <c r="L6" s="207"/>
      <c r="M6" s="207"/>
      <c r="N6" s="207"/>
      <c r="O6" s="207"/>
      <c r="P6" s="20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744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56">
        <f>P53</f>
        <v>0</v>
      </c>
      <c r="O11" s="25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58" t="str">
        <f>IF(KOPTĀME!B28=0,"",KOPTĀME!B28)</f>
        <v/>
      </c>
      <c r="O12" s="25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59" t="s">
        <v>9</v>
      </c>
      <c r="B14" s="259" t="s">
        <v>12</v>
      </c>
      <c r="C14" s="268" t="s">
        <v>44</v>
      </c>
      <c r="D14" s="261" t="s">
        <v>13</v>
      </c>
      <c r="E14" s="263" t="s">
        <v>14</v>
      </c>
      <c r="F14" s="265" t="s">
        <v>15</v>
      </c>
      <c r="G14" s="266"/>
      <c r="H14" s="266"/>
      <c r="I14" s="266"/>
      <c r="J14" s="266"/>
      <c r="K14" s="266"/>
      <c r="L14" s="267" t="s">
        <v>16</v>
      </c>
      <c r="M14" s="267"/>
      <c r="N14" s="267"/>
      <c r="O14" s="267"/>
      <c r="P14" s="26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60"/>
      <c r="B15" s="260"/>
      <c r="C15" s="269"/>
      <c r="D15" s="262"/>
      <c r="E15" s="26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836</v>
      </c>
      <c r="D16" s="123" t="s">
        <v>62</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16">
      <c r="A17" s="120">
        <v>2</v>
      </c>
      <c r="B17" s="121"/>
      <c r="C17" s="122" t="s">
        <v>745</v>
      </c>
      <c r="D17" s="123" t="s">
        <v>62</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5.5">
      <c r="A18" s="120">
        <v>3</v>
      </c>
      <c r="B18" s="121"/>
      <c r="C18" s="122" t="s">
        <v>746</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v>4</v>
      </c>
      <c r="B19" s="121"/>
      <c r="C19" s="203" t="s">
        <v>838</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v>5</v>
      </c>
      <c r="B20" s="121"/>
      <c r="C20" s="122" t="s">
        <v>747</v>
      </c>
      <c r="D20" s="123" t="s">
        <v>62</v>
      </c>
      <c r="E20" s="123">
        <v>3</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v>6</v>
      </c>
      <c r="B21" s="121"/>
      <c r="C21" s="122" t="s">
        <v>748</v>
      </c>
      <c r="D21" s="123" t="s">
        <v>62</v>
      </c>
      <c r="E21" s="123">
        <v>3</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v>7</v>
      </c>
      <c r="B22" s="121"/>
      <c r="C22" s="122" t="s">
        <v>749</v>
      </c>
      <c r="D22" s="123" t="s">
        <v>62</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v>8</v>
      </c>
      <c r="B23" s="121"/>
      <c r="C23" s="122" t="s">
        <v>750</v>
      </c>
      <c r="D23" s="123" t="s">
        <v>62</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v>9</v>
      </c>
      <c r="B24" s="121"/>
      <c r="C24" s="203" t="s">
        <v>839</v>
      </c>
      <c r="D24" s="123" t="s">
        <v>62</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v>10</v>
      </c>
      <c r="B25" s="121"/>
      <c r="C25" s="122" t="s">
        <v>751</v>
      </c>
      <c r="D25" s="123" t="s">
        <v>62</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v>11</v>
      </c>
      <c r="B26" s="121"/>
      <c r="C26" s="122" t="s">
        <v>752</v>
      </c>
      <c r="D26" s="123" t="s">
        <v>68</v>
      </c>
      <c r="E26" s="123">
        <v>4</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v>12</v>
      </c>
      <c r="B27" s="121"/>
      <c r="C27" s="122" t="s">
        <v>753</v>
      </c>
      <c r="D27" s="123" t="s">
        <v>68</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v>13</v>
      </c>
      <c r="B28" s="121"/>
      <c r="C28" s="122" t="s">
        <v>754</v>
      </c>
      <c r="D28" s="123" t="s">
        <v>62</v>
      </c>
      <c r="E28" s="123">
        <v>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v>14</v>
      </c>
      <c r="B29" s="121"/>
      <c r="C29" s="122" t="s">
        <v>755</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v>15</v>
      </c>
      <c r="B30" s="121"/>
      <c r="C30" s="122" t="s">
        <v>756</v>
      </c>
      <c r="D30" s="123" t="s">
        <v>62</v>
      </c>
      <c r="E30" s="123">
        <v>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v>16</v>
      </c>
      <c r="B31" s="121"/>
      <c r="C31" s="122" t="s">
        <v>757</v>
      </c>
      <c r="D31" s="123" t="s">
        <v>62</v>
      </c>
      <c r="E31" s="123">
        <v>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v>17</v>
      </c>
      <c r="B32" s="121"/>
      <c r="C32" s="122" t="s">
        <v>758</v>
      </c>
      <c r="D32" s="123" t="s">
        <v>62</v>
      </c>
      <c r="E32" s="123">
        <v>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v>18</v>
      </c>
      <c r="B33" s="121"/>
      <c r="C33" s="122" t="s">
        <v>759</v>
      </c>
      <c r="D33" s="123" t="s">
        <v>760</v>
      </c>
      <c r="E33" s="123">
        <v>200</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v>19</v>
      </c>
      <c r="B34" s="121"/>
      <c r="C34" s="122" t="s">
        <v>761</v>
      </c>
      <c r="D34" s="123" t="s">
        <v>53</v>
      </c>
      <c r="E34" s="123">
        <v>200</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v>20</v>
      </c>
      <c r="B35" s="121"/>
      <c r="C35" s="122" t="s">
        <v>762</v>
      </c>
      <c r="D35" s="123" t="s">
        <v>53</v>
      </c>
      <c r="E35" s="123">
        <v>500</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v>21</v>
      </c>
      <c r="B36" s="121"/>
      <c r="C36" s="122" t="s">
        <v>763</v>
      </c>
      <c r="D36" s="123" t="s">
        <v>53</v>
      </c>
      <c r="E36" s="123">
        <v>200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v>22</v>
      </c>
      <c r="B37" s="121"/>
      <c r="C37" s="122" t="s">
        <v>764</v>
      </c>
      <c r="D37" s="123" t="s">
        <v>53</v>
      </c>
      <c r="E37" s="123">
        <v>60</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v>23</v>
      </c>
      <c r="B38" s="121"/>
      <c r="C38" s="122" t="s">
        <v>765</v>
      </c>
      <c r="D38" s="123" t="s">
        <v>53</v>
      </c>
      <c r="E38" s="123">
        <v>60</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v>24</v>
      </c>
      <c r="B39" s="121"/>
      <c r="C39" s="122" t="s">
        <v>766</v>
      </c>
      <c r="D39" s="123" t="s">
        <v>68</v>
      </c>
      <c r="E39" s="123">
        <v>40</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v>25</v>
      </c>
      <c r="B40" s="121"/>
      <c r="C40" s="122" t="s">
        <v>767</v>
      </c>
      <c r="D40" s="123" t="s">
        <v>53</v>
      </c>
      <c r="E40" s="123">
        <v>300</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0">
        <v>26</v>
      </c>
      <c r="B41" s="121"/>
      <c r="C41" s="122" t="s">
        <v>768</v>
      </c>
      <c r="D41" s="123" t="s">
        <v>62</v>
      </c>
      <c r="E41" s="123">
        <v>20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v>27</v>
      </c>
      <c r="B42" s="121"/>
      <c r="C42" s="122" t="s">
        <v>769</v>
      </c>
      <c r="D42" s="123" t="s">
        <v>68</v>
      </c>
      <c r="E42" s="123">
        <v>1</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38.25">
      <c r="A43" s="120">
        <v>28</v>
      </c>
      <c r="B43" s="121"/>
      <c r="C43" s="122" t="s">
        <v>770</v>
      </c>
      <c r="D43" s="123" t="s">
        <v>68</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v>29</v>
      </c>
      <c r="B44" s="121"/>
      <c r="C44" s="122" t="s">
        <v>771</v>
      </c>
      <c r="D44" s="123" t="s">
        <v>68</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5.5">
      <c r="A45" s="120"/>
      <c r="B45" s="121"/>
      <c r="C45" s="122" t="s">
        <v>772</v>
      </c>
      <c r="D45" s="123"/>
      <c r="E45" s="123"/>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0">
        <v>30</v>
      </c>
      <c r="B46" s="121"/>
      <c r="C46" s="122" t="s">
        <v>773</v>
      </c>
      <c r="D46" s="123" t="s">
        <v>62</v>
      </c>
      <c r="E46" s="123">
        <v>1</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v>31</v>
      </c>
      <c r="B47" s="121"/>
      <c r="C47" s="122" t="s">
        <v>750</v>
      </c>
      <c r="D47" s="123" t="s">
        <v>62</v>
      </c>
      <c r="E47" s="123">
        <v>1</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0">
        <v>32</v>
      </c>
      <c r="B48" s="121"/>
      <c r="C48" s="203" t="s">
        <v>837</v>
      </c>
      <c r="D48" s="123" t="s">
        <v>62</v>
      </c>
      <c r="E48" s="123">
        <v>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v>33</v>
      </c>
      <c r="B49" s="121"/>
      <c r="C49" s="122" t="s">
        <v>774</v>
      </c>
      <c r="D49" s="123" t="s">
        <v>68</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v>34</v>
      </c>
      <c r="B50" s="121"/>
      <c r="C50" s="122" t="s">
        <v>775</v>
      </c>
      <c r="D50" s="123" t="s">
        <v>68</v>
      </c>
      <c r="E50" s="123">
        <v>1</v>
      </c>
      <c r="F50" s="16"/>
      <c r="G50" s="16"/>
      <c r="H50" s="16">
        <f t="shared" ref="H50:H52" si="42">ROUND(F50*G50,2)</f>
        <v>0</v>
      </c>
      <c r="I50" s="16"/>
      <c r="J50" s="16"/>
      <c r="K50" s="17">
        <f t="shared" ref="K50:K52" si="43">H50+I50+J50</f>
        <v>0</v>
      </c>
      <c r="L50" s="17">
        <f t="shared" ref="L50:L52" si="44">ROUND(E50*F50,2)</f>
        <v>0</v>
      </c>
      <c r="M50" s="17">
        <f t="shared" ref="M50:M52" si="45">ROUND(E50*H50,2)</f>
        <v>0</v>
      </c>
      <c r="N50" s="17">
        <f t="shared" ref="N50:N52" si="46">ROUND(E50*I50,2)</f>
        <v>0</v>
      </c>
      <c r="O50" s="17">
        <f t="shared" ref="O50:O52" si="47">ROUND(E50*J50,2)</f>
        <v>0</v>
      </c>
      <c r="P50" s="17">
        <f t="shared" ref="P50:P52" si="48">M50+N50+O50</f>
        <v>0</v>
      </c>
    </row>
    <row r="51" spans="1:227">
      <c r="A51" s="120">
        <v>35</v>
      </c>
      <c r="B51" s="121"/>
      <c r="C51" s="122" t="s">
        <v>776</v>
      </c>
      <c r="D51" s="123" t="s">
        <v>68</v>
      </c>
      <c r="E51" s="123">
        <v>1</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ht="13.5" thickBot="1">
      <c r="A52" s="120">
        <v>36</v>
      </c>
      <c r="B52" s="121"/>
      <c r="C52" s="122" t="s">
        <v>777</v>
      </c>
      <c r="D52" s="123" t="s">
        <v>68</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30" customHeight="1" thickBot="1">
      <c r="A53" s="254" t="s">
        <v>49</v>
      </c>
      <c r="B53" s="255"/>
      <c r="C53" s="255"/>
      <c r="D53" s="255"/>
      <c r="E53" s="255"/>
      <c r="F53" s="255"/>
      <c r="G53" s="255"/>
      <c r="H53" s="255"/>
      <c r="I53" s="255"/>
      <c r="J53" s="255"/>
      <c r="K53" s="255"/>
      <c r="L53" s="35">
        <f>SUM(L16:L52)</f>
        <v>0</v>
      </c>
      <c r="M53" s="35">
        <f>SUM(M16:M52)</f>
        <v>0</v>
      </c>
      <c r="N53" s="35">
        <f>SUM(N16:N52)</f>
        <v>0</v>
      </c>
      <c r="O53" s="35">
        <f>SUM(O16:O52)</f>
        <v>0</v>
      </c>
      <c r="P53" s="35">
        <f>SUM(P16:P52)</f>
        <v>0</v>
      </c>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33"/>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779</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780</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781</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782</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783</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784</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785</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3.5">
      <c r="C63" s="44" t="s">
        <v>5</v>
      </c>
      <c r="D63" s="251" t="str">
        <f>IF(KOPTĀME!B23=0,"",KOPTĀME!B23)</f>
        <v/>
      </c>
      <c r="E63" s="251"/>
      <c r="F63" s="251"/>
      <c r="G63" s="251"/>
      <c r="H63" s="251"/>
      <c r="I63" s="251"/>
      <c r="J63" s="251"/>
      <c r="K63" s="251"/>
      <c r="L63" s="251"/>
      <c r="M63" s="251"/>
      <c r="N63" s="251"/>
      <c r="O63" s="251"/>
      <c r="P63" s="251"/>
    </row>
    <row r="64" spans="1:227" ht="10.5" customHeight="1">
      <c r="C64" s="45"/>
      <c r="D64" s="210" t="s">
        <v>6</v>
      </c>
      <c r="E64" s="210"/>
      <c r="F64" s="210"/>
      <c r="G64" s="210"/>
      <c r="H64" s="210"/>
      <c r="I64" s="210"/>
      <c r="J64" s="210"/>
      <c r="K64" s="210"/>
      <c r="L64" s="210"/>
      <c r="M64" s="210"/>
      <c r="N64" s="210"/>
      <c r="O64" s="210"/>
      <c r="P64" s="210"/>
    </row>
    <row r="65" spans="3:16" ht="10.5" customHeight="1">
      <c r="C65" s="45"/>
      <c r="D65" s="99"/>
      <c r="E65" s="99"/>
      <c r="F65" s="99"/>
      <c r="G65" s="99"/>
      <c r="H65" s="99"/>
      <c r="I65" s="99"/>
      <c r="J65" s="99"/>
      <c r="K65" s="99"/>
      <c r="L65" s="99"/>
      <c r="M65" s="99"/>
      <c r="N65" s="99"/>
      <c r="O65" s="99"/>
      <c r="P65" s="99"/>
    </row>
    <row r="66" spans="3:16" ht="15">
      <c r="C66" s="66" t="s">
        <v>36</v>
      </c>
      <c r="D66" s="253" t="str">
        <f>IF(KOPTĀME!B28=0,"",KOPTĀME!B28)</f>
        <v/>
      </c>
      <c r="E66" s="253"/>
      <c r="F66" s="253"/>
      <c r="G66" s="100"/>
      <c r="H66" s="100"/>
      <c r="I66" s="100"/>
      <c r="J66" s="100"/>
      <c r="K66" s="100"/>
      <c r="L66" s="100"/>
      <c r="M66" s="101"/>
      <c r="N66" s="102"/>
    </row>
    <row r="67" spans="3:16" ht="14.25">
      <c r="C67" s="49"/>
      <c r="D67" s="50"/>
      <c r="E67" s="49"/>
      <c r="F67" s="39"/>
      <c r="G67" s="103"/>
      <c r="H67" s="103"/>
      <c r="I67" s="103"/>
      <c r="J67" s="103"/>
      <c r="K67" s="103"/>
      <c r="L67" s="103"/>
      <c r="M67" s="103"/>
      <c r="N67" s="104"/>
    </row>
    <row r="68" spans="3:16" ht="13.5">
      <c r="C68" s="44" t="s">
        <v>11</v>
      </c>
      <c r="D68" s="251" t="str">
        <f>IF(Kopsav.!C45=0,"",Kopsav.!C45)</f>
        <v/>
      </c>
      <c r="E68" s="251"/>
      <c r="F68" s="251"/>
      <c r="G68" s="251"/>
      <c r="H68" s="251"/>
      <c r="I68" s="251"/>
      <c r="J68" s="251"/>
      <c r="K68" s="251"/>
      <c r="L68" s="251"/>
      <c r="M68" s="251"/>
      <c r="N68" s="251"/>
      <c r="O68" s="251"/>
      <c r="P68" s="251"/>
    </row>
    <row r="69" spans="3:16">
      <c r="C69" s="45"/>
      <c r="D69" s="210" t="s">
        <v>6</v>
      </c>
      <c r="E69" s="210"/>
      <c r="F69" s="210"/>
      <c r="G69" s="210"/>
      <c r="H69" s="210"/>
      <c r="I69" s="210"/>
      <c r="J69" s="210"/>
      <c r="K69" s="210"/>
      <c r="L69" s="210"/>
      <c r="M69" s="210"/>
      <c r="N69" s="210"/>
      <c r="O69" s="210"/>
      <c r="P69" s="210"/>
    </row>
    <row r="70" spans="3:16" ht="9" customHeight="1">
      <c r="C70" s="45"/>
      <c r="D70" s="211"/>
      <c r="E70" s="211"/>
      <c r="F70" s="211"/>
    </row>
    <row r="71" spans="3:16" ht="13.5">
      <c r="C71" s="48" t="s">
        <v>7</v>
      </c>
      <c r="D71" s="67" t="str">
        <f>IF(KOPTĀME!B26=0,"",KOPTĀME!B26)</f>
        <v/>
      </c>
      <c r="E71" s="67"/>
      <c r="F71" s="45"/>
    </row>
  </sheetData>
  <sheetProtection algorithmName="SHA-512" hashValue="x6N5xlmMaTZComF/TJBXMJwb8Be56E6YkH9EndtDmJRpUZtkHUddLNu2dA118JDxb14Pwk2TcYRrZWIF8r9dlA==" saltValue="WE6x9bDDXA4lIJ1qRNaeeQ==" spinCount="100000" sheet="1" formatCells="0" formatColumns="0" formatRows="0" insertColumns="0" insertRows="0" insertHyperlinks="0" deleteColumns="0" deleteRows="0" sort="0" autoFilter="0" pivotTables="0"/>
  <autoFilter ref="A15:HS53" xr:uid="{00000000-0009-0000-0000-000002000000}"/>
  <mergeCells count="17">
    <mergeCell ref="D70:F70"/>
    <mergeCell ref="A53:K53"/>
    <mergeCell ref="D63:P63"/>
    <mergeCell ref="D64:P64"/>
    <mergeCell ref="D66:F66"/>
    <mergeCell ref="D68:P68"/>
    <mergeCell ref="D69:P69"/>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4CD4664D1144E44CA75D4FD79771B344" ma:contentTypeVersion="11" ma:contentTypeDescription="Izveidot jaunu dokumentu." ma:contentTypeScope="" ma:versionID="d5b66c3a576f17ca291c3159995891f1">
  <xsd:schema xmlns:xsd="http://www.w3.org/2001/XMLSchema" xmlns:xs="http://www.w3.org/2001/XMLSchema" xmlns:p="http://schemas.microsoft.com/office/2006/metadata/properties" xmlns:ns3="6f283815-1bac-47a7-9b37-f33e51fa7095" targetNamespace="http://schemas.microsoft.com/office/2006/metadata/properties" ma:root="true" ma:fieldsID="5d16846e793276479afd275c95c29f5f" ns3:_="">
    <xsd:import namespace="6f283815-1bac-47a7-9b37-f33e51fa70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283815-1bac-47a7-9b37-f33e51fa70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5C48A2-73DA-40F7-B293-2D7FE4271F2A}">
  <ds:schemaRefs>
    <ds:schemaRef ds:uri="http://purl.org/dc/elements/1.1/"/>
    <ds:schemaRef ds:uri="http://www.w3.org/XML/1998/namespace"/>
    <ds:schemaRef ds:uri="http://purl.org/dc/dcmitype/"/>
    <ds:schemaRef ds:uri="http://schemas.microsoft.com/office/infopath/2007/PartnerControls"/>
    <ds:schemaRef ds:uri="6f283815-1bac-47a7-9b37-f33e51fa7095"/>
    <ds:schemaRef ds:uri="http://schemas.microsoft.com/office/2006/metadata/properties"/>
    <ds:schemaRef ds:uri="http://schemas.microsoft.com/office/2006/documentManagement/typ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7B745F96-EC32-4B76-966F-343326425B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283815-1bac-47a7-9b37-f33e51fa70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CCDEB3-C4E7-4CB5-8FBD-A26020DA0F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18</vt:i4>
      </vt:variant>
      <vt:variant>
        <vt:lpstr>Diapazoni ar nosaukumiem</vt:lpstr>
      </vt:variant>
      <vt:variant>
        <vt:i4>34</vt:i4>
      </vt:variant>
    </vt:vector>
  </HeadingPairs>
  <TitlesOfParts>
    <vt:vector size="52" baseType="lpstr">
      <vt:lpstr>KOPTĀME</vt:lpstr>
      <vt:lpstr>Kopsav.</vt:lpstr>
      <vt:lpstr>1-1_Demontāža</vt:lpstr>
      <vt:lpstr>1-2_BK</vt:lpstr>
      <vt:lpstr>1-3_Sienas</vt:lpstr>
      <vt:lpstr>1-4_Jumts</vt:lpstr>
      <vt:lpstr>1-5_grīdas</vt:lpstr>
      <vt:lpstr>1-6_logi</vt:lpstr>
      <vt:lpstr>1-7_durvis</vt:lpstr>
      <vt:lpstr>1-8_dažādi darbi</vt:lpstr>
      <vt:lpstr>2-1_UK</vt:lpstr>
      <vt:lpstr>2-2_AVK</vt:lpstr>
      <vt:lpstr>2-3_AVK-V</vt:lpstr>
      <vt:lpstr>2-4_EL</vt:lpstr>
      <vt:lpstr>2-5_UATS</vt:lpstr>
      <vt:lpstr>2-6_ESS-TK,VN</vt:lpstr>
      <vt:lpstr>2-7_ESS-CI</vt:lpstr>
      <vt:lpstr>2-8_ESS-PK,AS</vt:lpstr>
      <vt:lpstr>'1-1_Demontāža'!Drukas_apgabals</vt:lpstr>
      <vt:lpstr>'1-2_BK'!Drukas_apgabals</vt:lpstr>
      <vt:lpstr>'1-3_Sienas'!Drukas_apgabals</vt:lpstr>
      <vt:lpstr>'1-4_Jumts'!Drukas_apgabals</vt:lpstr>
      <vt:lpstr>'1-5_grīdas'!Drukas_apgabals</vt:lpstr>
      <vt:lpstr>'1-6_logi'!Drukas_apgabals</vt:lpstr>
      <vt:lpstr>'1-7_durvis'!Drukas_apgabals</vt:lpstr>
      <vt:lpstr>'1-8_dažādi darbi'!Drukas_apgabals</vt:lpstr>
      <vt:lpstr>'2-1_UK'!Drukas_apgabals</vt:lpstr>
      <vt:lpstr>'2-2_AVK'!Drukas_apgabals</vt:lpstr>
      <vt:lpstr>'2-3_AVK-V'!Drukas_apgabals</vt:lpstr>
      <vt:lpstr>'2-4_EL'!Drukas_apgabals</vt:lpstr>
      <vt:lpstr>'2-5_UATS'!Drukas_apgabals</vt:lpstr>
      <vt:lpstr>'2-6_ESS-TK,VN'!Drukas_apgabals</vt:lpstr>
      <vt:lpstr>'2-7_ESS-CI'!Drukas_apgabals</vt:lpstr>
      <vt:lpstr>'2-8_ESS-PK,AS'!Drukas_apgabals</vt:lpstr>
      <vt:lpstr>Kopsav.!Drukas_apgabals</vt:lpstr>
      <vt:lpstr>KOPTĀME!Drukas_apgabals</vt:lpstr>
      <vt:lpstr>'1-1_Demontāža'!Drukāt_virsrakstus</vt:lpstr>
      <vt:lpstr>'1-2_BK'!Drukāt_virsrakstus</vt:lpstr>
      <vt:lpstr>'1-3_Sienas'!Drukāt_virsrakstus</vt:lpstr>
      <vt:lpstr>'1-4_Jumts'!Drukāt_virsrakstus</vt:lpstr>
      <vt:lpstr>'1-5_grīdas'!Drukāt_virsrakstus</vt:lpstr>
      <vt:lpstr>'1-6_logi'!Drukāt_virsrakstus</vt:lpstr>
      <vt:lpstr>'1-7_durvis'!Drukāt_virsrakstus</vt:lpstr>
      <vt:lpstr>'1-8_dažādi darbi'!Drukāt_virsrakstus</vt:lpstr>
      <vt:lpstr>'2-1_UK'!Drukāt_virsrakstus</vt:lpstr>
      <vt:lpstr>'2-2_AVK'!Drukāt_virsrakstus</vt:lpstr>
      <vt:lpstr>'2-3_AVK-V'!Drukāt_virsrakstus</vt:lpstr>
      <vt:lpstr>'2-4_EL'!Drukāt_virsrakstus</vt:lpstr>
      <vt:lpstr>'2-5_UATS'!Drukāt_virsrakstus</vt:lpstr>
      <vt:lpstr>'2-6_ESS-TK,VN'!Drukāt_virsrakstus</vt:lpstr>
      <vt:lpstr>'2-7_ESS-CI'!Drukāt_virsrakstus</vt:lpstr>
      <vt:lpstr>'2-8_ESS-PK,AS'!Drukāt_virsrakstus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Dimanta</dc:creator>
  <cp:lastModifiedBy>Andra Kalnina</cp:lastModifiedBy>
  <cp:lastPrinted>2026-06-04T17:54:42Z</cp:lastPrinted>
  <dcterms:created xsi:type="dcterms:W3CDTF">2014-02-14T08:06:14Z</dcterms:created>
  <dcterms:modified xsi:type="dcterms:W3CDTF">2026-08-21T08:54:08Z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0x0101004CD4664D1144E44CA75D4FD79771B344</vt:lpwstr>
  </property>
</Properties>
</file>