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riga-my.sharepoint.com/personal/kristine_adamane_riga_lv/Documents/Darbvirsma/dokumenti/iepirkumi/2026/ielas un ietves segumi 4 daļas/nolikums/"/>
    </mc:Choice>
  </mc:AlternateContent>
  <xr:revisionPtr revIDLastSave="0" documentId="8_{A7754D90-5ED8-41A2-9453-E87B4AE41E80}" xr6:coauthVersionLast="47" xr6:coauthVersionMax="47" xr10:uidLastSave="{00000000-0000-0000-0000-000000000000}"/>
  <bookViews>
    <workbookView xWindow="-120" yWindow="-120" windowWidth="29040" windowHeight="17520" xr2:uid="{00000000-000D-0000-FFFF-FFFF00000000}"/>
  </bookViews>
  <sheets>
    <sheet name="Sheet 1" sheetId="2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26" l="1"/>
  <c r="P72" i="26"/>
  <c r="P71" i="26"/>
  <c r="P70" i="26"/>
  <c r="P69" i="26"/>
  <c r="P67" i="26"/>
  <c r="P66" i="26"/>
  <c r="P65" i="26"/>
  <c r="O65" i="26"/>
  <c r="N65" i="26"/>
  <c r="M65" i="26"/>
  <c r="L65" i="26"/>
  <c r="K65" i="26"/>
  <c r="H65" i="26"/>
  <c r="P64" i="26"/>
  <c r="O64" i="26"/>
  <c r="N64" i="26"/>
  <c r="M64" i="26"/>
  <c r="L64" i="26"/>
  <c r="K64" i="26"/>
  <c r="H64" i="26"/>
  <c r="P63" i="26"/>
  <c r="O63" i="26"/>
  <c r="N63" i="26"/>
  <c r="M63" i="26"/>
  <c r="L63" i="26"/>
  <c r="K63" i="26"/>
  <c r="H63" i="26"/>
  <c r="P62" i="26"/>
  <c r="O62" i="26"/>
  <c r="N62" i="26"/>
  <c r="M62" i="26"/>
  <c r="L62" i="26"/>
  <c r="K62" i="26"/>
  <c r="H62" i="26"/>
  <c r="P61" i="26"/>
  <c r="O61" i="26"/>
  <c r="N61" i="26"/>
  <c r="M61" i="26"/>
  <c r="L61" i="26"/>
  <c r="K61" i="26"/>
  <c r="H61" i="26"/>
  <c r="P60" i="26"/>
  <c r="O60" i="26"/>
  <c r="N60" i="26"/>
  <c r="M60" i="26"/>
  <c r="L60" i="26"/>
  <c r="K60" i="26"/>
  <c r="H60" i="26"/>
  <c r="P58" i="26"/>
  <c r="O58" i="26"/>
  <c r="N58" i="26"/>
  <c r="M58" i="26"/>
  <c r="L58" i="26"/>
  <c r="K58" i="26"/>
  <c r="H58" i="26"/>
  <c r="P57" i="26"/>
  <c r="O57" i="26"/>
  <c r="N57" i="26"/>
  <c r="M57" i="26"/>
  <c r="L57" i="26"/>
  <c r="K57" i="26"/>
  <c r="H57" i="26"/>
  <c r="P56" i="26"/>
  <c r="O56" i="26"/>
  <c r="N56" i="26"/>
  <c r="M56" i="26"/>
  <c r="L56" i="26"/>
  <c r="K56" i="26"/>
  <c r="H56" i="26"/>
  <c r="P55" i="26"/>
  <c r="O55" i="26"/>
  <c r="N55" i="26"/>
  <c r="M55" i="26"/>
  <c r="L55" i="26"/>
  <c r="K55" i="26"/>
  <c r="H55" i="26"/>
  <c r="P54" i="26"/>
  <c r="O54" i="26"/>
  <c r="N54" i="26"/>
  <c r="M54" i="26"/>
  <c r="L54" i="26"/>
  <c r="K54" i="26"/>
  <c r="H54" i="26"/>
  <c r="P53" i="26"/>
  <c r="O53" i="26"/>
  <c r="N53" i="26"/>
  <c r="M53" i="26"/>
  <c r="L53" i="26"/>
  <c r="K53" i="26"/>
  <c r="H53" i="26"/>
  <c r="P52" i="26"/>
  <c r="O52" i="26"/>
  <c r="N52" i="26"/>
  <c r="M52" i="26"/>
  <c r="L52" i="26"/>
  <c r="K52" i="26"/>
  <c r="H52" i="26"/>
  <c r="P51" i="26"/>
  <c r="O51" i="26"/>
  <c r="N51" i="26"/>
  <c r="M51" i="26"/>
  <c r="L51" i="26"/>
  <c r="K51" i="26"/>
  <c r="H51" i="26"/>
  <c r="P49" i="26"/>
  <c r="O49" i="26"/>
  <c r="N49" i="26"/>
  <c r="M49" i="26"/>
  <c r="L49" i="26"/>
  <c r="K49" i="26"/>
  <c r="H49" i="26"/>
  <c r="P47" i="26"/>
  <c r="O47" i="26"/>
  <c r="N47" i="26"/>
  <c r="M47" i="26"/>
  <c r="L47" i="26"/>
  <c r="K47" i="26"/>
  <c r="H47" i="26"/>
  <c r="P45" i="26"/>
  <c r="O45" i="26"/>
  <c r="N45" i="26"/>
  <c r="M45" i="26"/>
  <c r="L45" i="26"/>
  <c r="K45" i="26"/>
  <c r="H45" i="26"/>
  <c r="P44" i="26"/>
  <c r="O44" i="26"/>
  <c r="N44" i="26"/>
  <c r="M44" i="26"/>
  <c r="L44" i="26"/>
  <c r="K44" i="26"/>
  <c r="H44" i="26"/>
  <c r="P43" i="26"/>
  <c r="O43" i="26"/>
  <c r="N43" i="26"/>
  <c r="M43" i="26"/>
  <c r="L43" i="26"/>
  <c r="K43" i="26"/>
  <c r="H43" i="26"/>
  <c r="P41" i="26"/>
  <c r="O41" i="26"/>
  <c r="N41" i="26"/>
  <c r="M41" i="26"/>
  <c r="L41" i="26"/>
  <c r="K41" i="26"/>
  <c r="H41" i="26"/>
  <c r="P39" i="26"/>
  <c r="O39" i="26"/>
  <c r="N39" i="26"/>
  <c r="M39" i="26"/>
  <c r="L39" i="26"/>
  <c r="K39" i="26"/>
  <c r="H39" i="26"/>
  <c r="P37" i="26"/>
  <c r="O37" i="26"/>
  <c r="N37" i="26"/>
  <c r="M37" i="26"/>
  <c r="L37" i="26"/>
  <c r="K37" i="26"/>
  <c r="H37" i="26"/>
  <c r="P36" i="26"/>
  <c r="O36" i="26"/>
  <c r="N36" i="26"/>
  <c r="M36" i="26"/>
  <c r="L36" i="26"/>
  <c r="K36" i="26"/>
  <c r="H36" i="26"/>
  <c r="P35" i="26"/>
  <c r="O35" i="26"/>
  <c r="N35" i="26"/>
  <c r="M35" i="26"/>
  <c r="L35" i="26"/>
  <c r="K35" i="26"/>
  <c r="H35" i="26"/>
  <c r="P34" i="26"/>
  <c r="O34" i="26"/>
  <c r="N34" i="26"/>
  <c r="M34" i="26"/>
  <c r="L34" i="26"/>
  <c r="K34" i="26"/>
  <c r="H34" i="26"/>
  <c r="P33" i="26"/>
  <c r="O33" i="26"/>
  <c r="N33" i="26"/>
  <c r="M33" i="26"/>
  <c r="L33" i="26"/>
  <c r="K33" i="26"/>
  <c r="H33" i="26"/>
  <c r="P32" i="26"/>
  <c r="O32" i="26"/>
  <c r="N32" i="26"/>
  <c r="M32" i="26"/>
  <c r="L32" i="26"/>
  <c r="K32" i="26"/>
  <c r="H32" i="26"/>
  <c r="P31" i="26"/>
  <c r="O31" i="26"/>
  <c r="N31" i="26"/>
  <c r="M31" i="26"/>
  <c r="L31" i="26"/>
  <c r="K31" i="26"/>
  <c r="H31" i="26"/>
  <c r="P30" i="26"/>
  <c r="O30" i="26"/>
  <c r="N30" i="26"/>
  <c r="M30" i="26"/>
  <c r="L30" i="26"/>
  <c r="K30" i="26"/>
  <c r="H30" i="26"/>
  <c r="P29" i="26"/>
  <c r="O29" i="26"/>
  <c r="N29" i="26"/>
  <c r="M29" i="26"/>
  <c r="L29" i="26"/>
  <c r="K29" i="26"/>
  <c r="H29" i="26"/>
  <c r="P28" i="26"/>
  <c r="O28" i="26"/>
  <c r="N28" i="26"/>
  <c r="M28" i="26"/>
  <c r="L28" i="26"/>
  <c r="K28" i="26"/>
  <c r="H28" i="26"/>
  <c r="P27" i="26"/>
  <c r="O27" i="26"/>
  <c r="N27" i="26"/>
  <c r="M27" i="26"/>
  <c r="L27" i="26"/>
  <c r="K27" i="26"/>
  <c r="H27" i="26"/>
  <c r="P25" i="26"/>
  <c r="O25" i="26"/>
  <c r="N25" i="26"/>
  <c r="M25" i="26"/>
  <c r="L25" i="26"/>
  <c r="K25" i="26"/>
  <c r="H25" i="26"/>
  <c r="P24" i="26"/>
  <c r="O24" i="26"/>
  <c r="N24" i="26"/>
  <c r="M24" i="26"/>
  <c r="L24" i="26"/>
  <c r="K24" i="26"/>
  <c r="H24" i="26"/>
  <c r="P23" i="26"/>
  <c r="O23" i="26"/>
  <c r="N23" i="26"/>
  <c r="M23" i="26"/>
  <c r="L23" i="26"/>
  <c r="K23" i="26"/>
  <c r="H23" i="26"/>
  <c r="P22" i="26"/>
  <c r="O22" i="26"/>
  <c r="N22" i="26"/>
  <c r="M22" i="26"/>
  <c r="L22" i="26"/>
  <c r="K22" i="26"/>
  <c r="H22" i="26"/>
  <c r="P19" i="26"/>
  <c r="O19" i="26"/>
  <c r="N19" i="26"/>
  <c r="M19" i="26"/>
  <c r="L19" i="26"/>
  <c r="K19" i="26"/>
  <c r="H19" i="26"/>
  <c r="P18" i="26"/>
  <c r="O18" i="26"/>
  <c r="N18" i="26"/>
  <c r="M18" i="26"/>
  <c r="L18" i="26"/>
  <c r="K18" i="26"/>
  <c r="H18" i="26"/>
  <c r="P17" i="26"/>
  <c r="O17" i="26"/>
  <c r="N17" i="26"/>
  <c r="M17" i="26"/>
  <c r="L17" i="26"/>
  <c r="K17" i="26"/>
  <c r="H17" i="26"/>
  <c r="P16" i="26"/>
  <c r="O16" i="26"/>
  <c r="N16" i="26"/>
  <c r="M16" i="26"/>
  <c r="L16" i="26"/>
  <c r="K16" i="26"/>
  <c r="H16" i="26"/>
  <c r="P15" i="26"/>
  <c r="O15" i="26"/>
  <c r="N15" i="26"/>
  <c r="M15" i="26"/>
  <c r="L15" i="26"/>
  <c r="K15" i="26"/>
  <c r="H15" i="26"/>
  <c r="P14" i="26"/>
  <c r="O14" i="26"/>
  <c r="N14" i="26"/>
  <c r="M14" i="26"/>
  <c r="L14" i="26"/>
  <c r="K14" i="26"/>
  <c r="H14" i="26"/>
  <c r="P13" i="26"/>
  <c r="O13" i="26"/>
  <c r="N13" i="26"/>
  <c r="M13" i="26"/>
  <c r="L13" i="26"/>
  <c r="K13" i="26"/>
  <c r="H13" i="26"/>
  <c r="E11" i="26"/>
  <c r="D11" i="26"/>
  <c r="C11" i="26"/>
</calcChain>
</file>

<file path=xl/sharedStrings.xml><?xml version="1.0" encoding="utf-8"?>
<sst xmlns="http://schemas.openxmlformats.org/spreadsheetml/2006/main" count="214" uniqueCount="162">
  <si>
    <t>Mērvienība</t>
  </si>
  <si>
    <t>Vienības izmaksas</t>
  </si>
  <si>
    <t>Kopā uz visu apjomu</t>
  </si>
  <si>
    <t>Projektētājs</t>
  </si>
  <si>
    <t>Rīgas valstspilsētas pašvaldības Ārtelpas un mobilitātes departaments</t>
  </si>
  <si>
    <t>Iela</t>
  </si>
  <si>
    <t>Darbs</t>
  </si>
  <si>
    <t>Seguma atjaunošana</t>
  </si>
  <si>
    <t>Garums</t>
  </si>
  <si>
    <t>Sākums</t>
  </si>
  <si>
    <t>Beigas</t>
  </si>
  <si>
    <t>Specifikāciju Nr.</t>
  </si>
  <si>
    <t>Darba nosaukums</t>
  </si>
  <si>
    <t>Darba daudzums</t>
  </si>
  <si>
    <t>Dažādi darbi</t>
  </si>
  <si>
    <t>Laika norma (c/h)</t>
  </si>
  <si>
    <t>Darba samaksas likme (EUR/h)</t>
  </si>
  <si>
    <t>Darba alga (EUR)</t>
  </si>
  <si>
    <t>Būvizstrādājumi (EUR)</t>
  </si>
  <si>
    <t>Mehānismi (EUR)</t>
  </si>
  <si>
    <t>Kopā (EUR)</t>
  </si>
  <si>
    <t>Darbietilpība (c/h)</t>
  </si>
  <si>
    <t>Summa (EUR)</t>
  </si>
  <si>
    <t>Kopā:</t>
  </si>
  <si>
    <t>Virsizdevumi ( _____%):</t>
  </si>
  <si>
    <t>t. sk. darba aizsardzība:</t>
  </si>
  <si>
    <t>Peļņa ( _____%):</t>
  </si>
  <si>
    <t>Kopā ar virsizdevumiem t.sk.d.a. un peļņu:</t>
  </si>
  <si>
    <t>Pavisam kopā:</t>
  </si>
  <si>
    <t>PIEZĪMES:</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</si>
  <si>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</si>
  <si>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Sarakstā uzrādītie darbu daudzumi ir aptuveni un var atšķirties no faktiski paveiktā uzmērītā darba apjoma.</t>
  </si>
  <si>
    <t>Uzrādītie darbu veidi un to apjomi var tikt precizēti būvniecības laikā. Papildus veicamo darbu apjomus saskaņot ar Pasūtītāju.</t>
  </si>
  <si>
    <t>Ja apzināti vai neapzināti tiek iznīcināts vai bojāts ģeodēziskā tīkla punkts, Izpildītājam par saviem līdzekļiem jāveic iznīcinātā punkta atjaunošana.</t>
  </si>
  <si>
    <t>MKn Nr. 421 un ĀMD 12.2.p.</t>
  </si>
  <si>
    <t>Darba vietas aprīkošana un satiksmes organizācija</t>
  </si>
  <si>
    <t>kompl.</t>
  </si>
  <si>
    <t>m2</t>
  </si>
  <si>
    <t>Ietves seguma demontāža vidēji 4 cm biezumā un transports uz izpildītāja atbērtni</t>
  </si>
  <si>
    <t>Segumu atjaunošana</t>
  </si>
  <si>
    <t>TIPS-1 (brauktuve)</t>
  </si>
  <si>
    <t>2.1.1</t>
  </si>
  <si>
    <t>2.1.2</t>
  </si>
  <si>
    <t>TIPS-2 (ietve)</t>
  </si>
  <si>
    <t>2.2.1</t>
  </si>
  <si>
    <t xml:space="preserve">Karstā asfalta AC8 surf S-III (AADTj, pievestā ≤500) būvniecība 4 cm biezumā, gruntēšana </t>
  </si>
  <si>
    <t>2.2.2</t>
  </si>
  <si>
    <t>m3</t>
  </si>
  <si>
    <t>Zemes klātne</t>
  </si>
  <si>
    <t>Apzaļumošana ar augu zemi NN-3</t>
  </si>
  <si>
    <t>Satiksmes aprīkojums</t>
  </si>
  <si>
    <t>Ceļa horizontālie apzīmējumi ar plastiskiem materiāliem, uzklāšana ar mehānismiem vai roku darbu</t>
  </si>
  <si>
    <t>3.2 un 7.2</t>
  </si>
  <si>
    <t>m</t>
  </si>
  <si>
    <t>Ietves betona apmaļu pārbūve</t>
  </si>
  <si>
    <t>Rīgas tipa apmales uzstādīšana nobrauktuvēs</t>
  </si>
  <si>
    <t>Inženiertīkli</t>
  </si>
  <si>
    <t>ĀMD 3.p.</t>
  </si>
  <si>
    <t>Lūku regulēšana (akas)</t>
  </si>
  <si>
    <t>gab.</t>
  </si>
  <si>
    <t>Lūku regulēšana (kapes)</t>
  </si>
  <si>
    <t>Lūku regulēšana (gūlijas)</t>
  </si>
  <si>
    <t xml:space="preserve">Granīta izsijas ar frakciju 0/5 mm izlīdzinošās kārtas būvniecība vidēji 3 cm biezumā </t>
  </si>
  <si>
    <t>2.2.3</t>
  </si>
  <si>
    <t>2.2.4</t>
  </si>
  <si>
    <t>Ar saistvielām nesaistītas konstruktīvās kārtas</t>
  </si>
  <si>
    <r>
      <t>Nomaļu apauguma noņemšana</t>
    </r>
    <r>
      <rPr>
        <sz val="9"/>
        <color rgb="FFFF0000"/>
        <rFont val="Arial Narrow"/>
        <family val="2"/>
        <charset val="186"/>
      </rPr>
      <t xml:space="preserve"> </t>
    </r>
    <r>
      <rPr>
        <sz val="9"/>
        <rFont val="Arial Narrow"/>
        <family val="2"/>
      </rPr>
      <t>un profilēšana, izveidojot nomali, apsētu ar zāles sēklām NN-1</t>
    </r>
  </si>
  <si>
    <t>Brauktuves betona apmaļu pārbūve (iespējami dažādi izmēri, tajā skaitā pazeminātās un slīpās apmales, rūpnieciski ražotas liektās apmales)</t>
  </si>
  <si>
    <t>Darbu daudzumu saraksts</t>
  </si>
  <si>
    <t>Nr.p.k.</t>
  </si>
  <si>
    <t>Būvdarbu veicējam jāievērtē Darbu daudzumu sarakstā minēto darbu veikšanai nepieciešamie materiāli un papildus darbi (ieskaitot nobrauktuvju pieslēgumus), kas nav minēti šajā sarakstā, bet bez kuriem nebūtu iespējama būvdarbu tehnoloģiski pareiza un spēkā esošajiem normatīviem atbilstoša veikšana pilnā apjomā.</t>
  </si>
  <si>
    <t>Shēmā dotās darba robežas ir orientējošas. Precizēt atbilstoši situācijai dabā, iepriekš saskaņojot ar Pasūtītāju (tajā skaitā katras nobrauktuves, pieslēguma un krustojuma robežas).</t>
  </si>
  <si>
    <t>2.1.3</t>
  </si>
  <si>
    <t>2.2.5</t>
  </si>
  <si>
    <t>-</t>
  </si>
  <si>
    <t>Pagraba lūkas remonts (paredzot betonēšanu, mūrēšanu)</t>
  </si>
  <si>
    <t>gab</t>
  </si>
  <si>
    <t>Dekl.</t>
  </si>
  <si>
    <t xml:space="preserve">Gājēju barjeras demontāža </t>
  </si>
  <si>
    <t>Ēku pamatu cokolu apmešana</t>
  </si>
  <si>
    <t>Ietves klātnes demontāža vidēji 29 cm biezumā un transports uz izpildītāja atbērtni</t>
  </si>
  <si>
    <t>Nesaistītu minerālmateriālu 0/32 N-III kārtas būvniecība (vidēji 20 cm biezumā)</t>
  </si>
  <si>
    <t>Gājēju barjeras uzstādīšana (SL730 vai ekvivalents)</t>
  </si>
  <si>
    <t>PVN (_21_%):</t>
  </si>
  <si>
    <t>Bentonīta ruļļu hidroizolācija gar ēku sienām (no ēkas ≥1 m platumā zem seguma, atloce pie sienas seguma biezumā)</t>
  </si>
  <si>
    <t>Betona bruģa (plātnīšu) seguma būvniecība 6 cm biezumā (salizturība 3D, slīdes pretestība USURV ≥45, pelēka krāsa, ar fāzi, virsma skalota, ieklāšana pamīšus, 150*150 mm līdz 160*160 mm)</t>
  </si>
  <si>
    <t>Gūliju lūku (rāmja un vāka) nomaiņa</t>
  </si>
  <si>
    <t>Uzvaras bulvāris</t>
  </si>
  <si>
    <t>882 m</t>
  </si>
  <si>
    <t>Bāriņu iela</t>
  </si>
  <si>
    <t>2.9; 2.10</t>
  </si>
  <si>
    <t>Izpildmērījumu sagatavošana un reģistrēšana portālā GEO RĪGA</t>
  </si>
  <si>
    <t>Brauktuves asfalta seguma frēzēšana vidēji 10 cm biezumā un transports uz izpildītāja atbērtni</t>
  </si>
  <si>
    <t>Brauktuves asfalta seguma demontāža vidēji 20 cm biezumā un transports uz izpildītāja atbērtni (pieturvietas)</t>
  </si>
  <si>
    <t>Karstā asfalta AC11 surf S-I (AADTj, pievestā 3501-5000) dilumkārtas būvniecība 4 cm biezumā, gruntēšana</t>
  </si>
  <si>
    <t>Karstā asfalta AC22 bin S-II (AADTj, kravas 1001-2000) saistes kārtas būvniecība 6 cm biezumā, gruntēšana</t>
  </si>
  <si>
    <t>Karstā asfalta AC22 base S-II (AADTj, kravas 1001-2000) apakškārtas būvniecība 10 cm biezumā, gruntēšana</t>
  </si>
  <si>
    <t>2.1.4</t>
  </si>
  <si>
    <t>Nesaistītu minerālmateriālu 0/45 N-II pamata kārtas būvniecība 24 cm biezumā*</t>
  </si>
  <si>
    <t>Betona bruģa (taktilās rievotās un pumpotās joslas) seguma būvniecība 6 cm biezumā</t>
  </si>
  <si>
    <t>2.2.6</t>
  </si>
  <si>
    <t>2.2.7</t>
  </si>
  <si>
    <t>2.2.8</t>
  </si>
  <si>
    <t>Pagraba lūkas pārsedze no mitrumizturīga saplākšņa (biezums ≥ 24 mm), apvilkta ar cinkotu skārdu</t>
  </si>
  <si>
    <t>2.2.9</t>
  </si>
  <si>
    <t>2.2.10</t>
  </si>
  <si>
    <t>Ēku cokolu krāsošana</t>
  </si>
  <si>
    <t>2.2.11</t>
  </si>
  <si>
    <t>Ietves betona bruģa seguma līmeņošana</t>
  </si>
  <si>
    <t>TIPS-3 (bruģis)</t>
  </si>
  <si>
    <t>2.3.1</t>
  </si>
  <si>
    <t>Kaltā bruģa seguma atjaunošana (veicot bruģakmens līmeņošanu)</t>
  </si>
  <si>
    <t>TIPS-4 (pieturvietas)</t>
  </si>
  <si>
    <t>2.4.1</t>
  </si>
  <si>
    <t>ĀMD "Betona seguma izbūve"</t>
  </si>
  <si>
    <t>Betona C35/45 seguma būvniecība 20 cm biezumā, tai skaitā
betona seguma šuvju izbūve</t>
  </si>
  <si>
    <t>5.5 un 4.6</t>
  </si>
  <si>
    <t>7.9 un ĀMD 12.p.</t>
  </si>
  <si>
    <t>Delta bloku demontāža un atkārtota uzstādīšana</t>
  </si>
  <si>
    <t>Drošības barjeras demontāža un atkārtota uzstādīšana</t>
  </si>
  <si>
    <t>Lietus ūdens aku lūku (rāmja un vāka) nomaiņa</t>
  </si>
  <si>
    <t>Dzelzsbetona plātņu nomaiņa</t>
  </si>
  <si>
    <t>*Darbs iekļauj sevī visus pamata izbūvei nepieciešamos sagatavošanas darbus, tostarp ierakuma izbūvi, ceļa klātnes profilēšanu.</t>
  </si>
  <si>
    <t>Lokalās tāmes jāsastāda atbilstoši Ministru kabineta noteikumiem par Latvijas būvnormatīvu LBN 501-17 "Būvizmaksu noteikšanas kārtība", uz šo normatīvu 5. pielikumā dotās veidlapas.</t>
  </si>
  <si>
    <t xml:space="preserve">Seguma atjaunošana Uzvaras bulvāra posmā no Akmens tilta līdz Bāriņu ielai
</t>
  </si>
  <si>
    <t>Akmens tilta deformācijas šuve (sliežu sadalošajai joslai 11. novembra krastmala)</t>
  </si>
  <si>
    <t>TIPS-5 (sliežu sadalošā josla)</t>
  </si>
  <si>
    <t>2.5.1</t>
  </si>
  <si>
    <t>3.3/3.2</t>
  </si>
  <si>
    <t>Asfalta seguma frēzēšana/demontāža vidēji 6 cm biezumā un transports uz izpildītāja atbērtni (sliežu sadalošā josla)</t>
  </si>
  <si>
    <t>Karstā asfalta AC11 surf  S-II (AADTj, pievestā 1501-3500) dilumkārtas būvniecība 3.5 cm biezumā, gruntēšana</t>
  </si>
  <si>
    <t>2.5.2</t>
  </si>
  <si>
    <t>Karstā asfalta profila labošana ar AC 11 bin S-II (AADTj, kravas &gt;1000) vidēji 2.5 cm biezumā, gruntēšana</t>
  </si>
  <si>
    <t>2.5.3</t>
  </si>
  <si>
    <t>Šuves izbūve starp sliedi un asfaltu (Sedrafer Extra vai ekvivalents)</t>
  </si>
  <si>
    <t>1.1</t>
  </si>
  <si>
    <t>1.2</t>
  </si>
  <si>
    <t>1.3</t>
  </si>
  <si>
    <t>1.4</t>
  </si>
  <si>
    <t>1.5</t>
  </si>
  <si>
    <t>1.6</t>
  </si>
  <si>
    <t>1.7</t>
  </si>
  <si>
    <t>2.1</t>
  </si>
  <si>
    <t>2.3</t>
  </si>
  <si>
    <t>2.4</t>
  </si>
  <si>
    <t>2.5</t>
  </si>
  <si>
    <t>3.1</t>
  </si>
  <si>
    <t>4.1</t>
  </si>
  <si>
    <t>5.1</t>
  </si>
  <si>
    <t>5.2</t>
  </si>
  <si>
    <t>5.3</t>
  </si>
  <si>
    <t>5.4</t>
  </si>
  <si>
    <t>5.5</t>
  </si>
  <si>
    <t>5.6</t>
  </si>
  <si>
    <t>5.7</t>
  </si>
  <si>
    <t>5.8</t>
  </si>
  <si>
    <t>6.1</t>
  </si>
  <si>
    <t>6.2</t>
  </si>
  <si>
    <t>6.3</t>
  </si>
  <si>
    <t>6.4</t>
  </si>
  <si>
    <t>6.5</t>
  </si>
  <si>
    <t>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</si>
</sst>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Red]0.00"/>
    <numFmt numFmtId="165" formatCode="0.000;[Red]0.000"/>
    <numFmt numFmtId="166" formatCode="#0\+00"/>
    <numFmt numFmtId="167" formatCode="0.0"/>
  </numFmts>
  <fonts count="17" x14ac:knownFonts="1">
    <font>
      <sz val="11"/>
      <color theme="1"/>
      <name val="Calibri"/>
      <family val="2"/>
      <scheme val="minor"/>
    </font>
    <font>
      <b/>
      <sz val="11"/>
      <color theme="1"/>
      <name val="Calibri"/>
      <family val="2"/>
      <charset val="186"/>
      <scheme val="minor"/>
    </font>
    <font>
      <sz val="10"/>
      <color rgb="FF414142"/>
      <name val="Arial"/>
      <family val="2"/>
      <charset val="186"/>
    </font>
    <font>
      <b/>
      <sz val="10"/>
      <color rgb="FF414142"/>
      <name val="Arial"/>
      <family val="2"/>
      <charset val="186"/>
    </font>
    <font>
      <sz val="10"/>
      <name val="Arial Narrow"/>
      <family val="2"/>
    </font>
    <font>
      <sz val="10"/>
      <color indexed="8"/>
      <name val="Arial"/>
      <family val="2"/>
      <charset val="186"/>
    </font>
    <font>
      <sz val="10"/>
      <name val="Arial"/>
      <family val="2"/>
      <charset val="186"/>
    </font>
    <font>
      <b/>
      <sz val="8"/>
      <color theme="0"/>
      <name val="Arial Narrow"/>
      <family val="2"/>
      <charset val="186"/>
    </font>
    <font>
      <b/>
      <sz val="9"/>
      <name val="Arial Narrow"/>
      <family val="2"/>
      <charset val="186"/>
    </font>
    <font>
      <sz val="9"/>
      <name val="Arial Narrow"/>
      <family val="2"/>
      <charset val="186"/>
    </font>
    <font>
      <sz val="8"/>
      <name val="Arial Narrow"/>
      <family val="2"/>
      <charset val="186"/>
    </font>
    <font>
      <sz val="9"/>
      <color rgb="FFFF0000"/>
      <name val="Arial Narrow"/>
      <family val="2"/>
      <charset val="186"/>
    </font>
    <font>
      <b/>
      <sz val="16"/>
      <name val="Arial Narrow"/>
      <family val="2"/>
    </font>
    <font>
      <b/>
      <sz val="8"/>
      <color indexed="9"/>
      <name val="Arial Narrow"/>
      <family val="2"/>
      <charset val="186"/>
    </font>
    <font>
      <b/>
      <sz val="10"/>
      <name val="Arial Narrow"/>
      <family val="2"/>
      <charset val="186"/>
    </font>
    <font>
      <sz val="11"/>
      <color theme="1"/>
      <name val="Calibri"/>
      <family val="2"/>
      <scheme val="minor"/>
    </font>
    <font>
      <sz val="9"/>
      <name val="Arial Narrow"/>
      <family val="2"/>
    </font>
  </fonts>
  <fills count="8">
    <fill>
      <patternFill patternType="none"/>
    </fill>
    <fill>
      <patternFill patternType="gray125"/>
    </fill>
    <fill>
      <patternFill patternType="solid">
        <fgColor indexed="22"/>
        <bgColor indexed="64"/>
      </patternFill>
    </fill>
    <fill>
      <patternFill patternType="solid">
        <fgColor theme="1" tint="0.249977111117893"/>
        <bgColor indexed="64"/>
      </patternFill>
    </fill>
    <fill>
      <patternFill patternType="solid">
        <fgColor theme="0" tint="-0.14996795556505021"/>
        <bgColor indexed="64"/>
      </patternFill>
    </fill>
    <fill>
      <patternFill patternType="solid">
        <fgColor theme="0" tint="-4.9958800012207406E-2"/>
        <bgColor indexed="64"/>
      </patternFill>
    </fill>
    <fill>
      <patternFill patternType="solid">
        <fgColor theme="0"/>
        <bgColor indexed="64"/>
      </patternFill>
    </fill>
    <fill>
      <patternFill patternType="solid">
        <fgColor rgb="FFFFFFCC"/>
        <bgColor indexed="64"/>
      </patternFill>
    </fill>
  </fills>
  <borders count="12">
    <border>
      <left/>
      <right/>
      <top/>
      <bottom/>
      <diagonal/>
    </border>
    <border>
      <left style="thin">
        <color auto="1"/>
      </left>
      <right style="thin">
        <color auto="1"/>
      </right>
      <top style="thin">
        <color auto="1"/>
      </top>
      <bottom style="thin">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bottom style="thin">
        <color auto="1"/>
      </bottom>
      <diagonal/>
    </border>
  </borders>
  <cellStyleXfs count="6">
    <xf numFmtId="0" fontId="0" fillId="0" borderId="0"/>
    <xf numFmtId="0" fontId="6" fillId="0" borderId="0"/>
    <xf numFmtId="0" fontId="6" fillId="0" borderId="0"/>
    <xf numFmtId="0" fontId="6" fillId="0" borderId="0"/>
    <xf numFmtId="0" fontId="6" fillId="0" borderId="0"/>
    <xf numFmtId="0" fontId="15" fillId="0" borderId="0"/>
  </cellStyleXfs>
  <cellXfs count="83">
    <xf numFmtId="0" fontId="0" fillId="0" borderId="0" xfId="0"/>
    <xf numFmtId="164" fontId="7" fillId="3" borderId="6" xfId="3" applyNumberFormat="1" applyFont="1" applyFill="1" applyBorder="1" applyAlignment="1">
      <alignment horizontal="center" vertical="center" wrapText="1" shrinkToFit="1"/>
    </xf>
    <xf numFmtId="164" fontId="7" fillId="3" borderId="5" xfId="3" applyNumberFormat="1" applyFont="1" applyFill="1" applyBorder="1" applyAlignment="1">
      <alignment horizontal="center" vertical="center" wrapText="1" shrinkToFit="1"/>
    </xf>
    <xf numFmtId="164" fontId="7" fillId="3" borderId="4" xfId="3" applyNumberFormat="1" applyFont="1" applyFill="1" applyBorder="1" applyAlignment="1">
      <alignment horizontal="center" vertical="center" wrapText="1" shrinkToFit="1"/>
    </xf>
    <xf numFmtId="164" fontId="7" fillId="3" borderId="6" xfId="3" applyNumberFormat="1" applyFont="1" applyFill="1" applyBorder="1" applyAlignment="1">
      <alignment horizontal="center" vertical="center"/>
    </xf>
    <xf numFmtId="164" fontId="7" fillId="3" borderId="5" xfId="3" applyNumberFormat="1" applyFont="1" applyFill="1" applyBorder="1" applyAlignment="1">
      <alignment horizontal="center" vertical="center"/>
    </xf>
    <xf numFmtId="164" fontId="7" fillId="3" borderId="4" xfId="3" applyNumberFormat="1" applyFont="1" applyFill="1" applyBorder="1" applyAlignment="1">
      <alignment horizontal="center" vertical="center"/>
    </xf>
    <xf numFmtId="0" fontId="9" fillId="0" borderId="10" xfId="0" applyFont="1" applyBorder="1" applyAlignment="1">
      <alignment horizontal="left" vertical="center" wrapText="1"/>
    </xf>
    <xf numFmtId="0" fontId="9" fillId="0" borderId="9" xfId="0" applyFont="1" applyBorder="1" applyAlignment="1">
      <alignment horizontal="left" vertical="center" wrapText="1"/>
    </xf>
    <xf numFmtId="0" fontId="9" fillId="0" borderId="3" xfId="0" applyFont="1" applyBorder="1" applyAlignment="1">
      <alignment horizontal="left" vertical="center" wrapText="1"/>
    </xf>
    <xf numFmtId="0" fontId="6" fillId="7" borderId="6" xfId="0" applyFont="1" applyFill="1" applyBorder="1" applyAlignment="1">
      <alignment horizontal="left" vertical="center"/>
    </xf>
    <xf numFmtId="0" fontId="6" fillId="7" borderId="5" xfId="0" applyFont="1" applyFill="1" applyBorder="1" applyAlignment="1">
      <alignment horizontal="left" vertical="center"/>
    </xf>
    <xf numFmtId="0" fontId="6" fillId="7" borderId="4" xfId="0" applyFont="1" applyFill="1" applyBorder="1" applyAlignment="1">
      <alignment horizontal="left" vertical="center"/>
    </xf>
    <xf numFmtId="0" fontId="6" fillId="7" borderId="1" xfId="0" applyFont="1" applyFill="1" applyBorder="1" applyAlignment="1">
      <alignment horizontal="left" vertical="center"/>
    </xf>
    <xf numFmtId="0" fontId="12" fillId="0" borderId="11" xfId="0" applyFont="1" applyBorder="1" applyAlignment="1">
      <alignment horizontal="center" vertical="center"/>
    </xf>
    <xf numFmtId="0" fontId="4" fillId="0" borderId="0" xfId="0" applyFont="1"/>
    <xf numFmtId="49" fontId="5" fillId="2" borderId="1" xfId="0" applyNumberFormat="1" applyFont="1" applyFill="1" applyBorder="1" applyAlignment="1">
      <alignment horizontal="right" vertical="center"/>
    </xf>
    <xf numFmtId="49" fontId="7" fillId="3" borderId="1" xfId="0" applyNumberFormat="1" applyFont="1" applyFill="1" applyBorder="1" applyAlignment="1">
      <alignment horizontal="center" vertical="center"/>
    </xf>
    <xf numFmtId="1" fontId="8" fillId="4" borderId="1" xfId="0" applyNumberFormat="1" applyFont="1" applyFill="1" applyBorder="1" applyAlignment="1">
      <alignment horizontal="center" vertical="center"/>
    </xf>
    <xf numFmtId="0" fontId="8" fillId="4" borderId="1" xfId="0" applyFont="1" applyFill="1" applyBorder="1" applyAlignment="1">
      <alignment horizontal="left" vertical="center"/>
    </xf>
    <xf numFmtId="2" fontId="9" fillId="4" borderId="1" xfId="0" applyNumberFormat="1" applyFont="1" applyFill="1" applyBorder="1" applyAlignment="1">
      <alignment horizontal="center" vertical="center"/>
    </xf>
    <xf numFmtId="4" fontId="9" fillId="4" borderId="1" xfId="2" applyNumberFormat="1" applyFont="1" applyFill="1" applyBorder="1" applyAlignment="1">
      <alignment horizontal="center" vertical="center"/>
    </xf>
    <xf numFmtId="165" fontId="7" fillId="3" borderId="1" xfId="3" applyNumberFormat="1" applyFont="1" applyFill="1" applyBorder="1" applyAlignment="1">
      <alignment horizontal="center" vertical="center" wrapText="1" shrinkToFit="1"/>
    </xf>
    <xf numFmtId="164" fontId="7" fillId="3" borderId="1" xfId="3" applyNumberFormat="1" applyFont="1" applyFill="1" applyBorder="1" applyAlignment="1">
      <alignment horizontal="center" vertical="center" wrapText="1" shrinkToFit="1"/>
    </xf>
    <xf numFmtId="167" fontId="9" fillId="0" borderId="1" xfId="0" applyNumberFormat="1" applyFont="1" applyBorder="1" applyAlignment="1">
      <alignment horizontal="center" vertical="center"/>
    </xf>
    <xf numFmtId="167" fontId="9"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4" fontId="9" fillId="0" borderId="1" xfId="2" applyNumberFormat="1" applyFont="1" applyBorder="1" applyAlignment="1">
      <alignment horizontal="center" vertical="center"/>
    </xf>
    <xf numFmtId="2"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7" fontId="8" fillId="5" borderId="1" xfId="0" applyNumberFormat="1" applyFont="1" applyFill="1" applyBorder="1" applyAlignment="1">
      <alignment horizontal="center" vertical="center"/>
    </xf>
    <xf numFmtId="0" fontId="8" fillId="5" borderId="1" xfId="0" applyFont="1" applyFill="1" applyBorder="1" applyAlignment="1">
      <alignment horizontal="left" vertical="center"/>
    </xf>
    <xf numFmtId="0" fontId="9" fillId="5" borderId="1" xfId="0" applyFont="1" applyFill="1" applyBorder="1" applyAlignment="1">
      <alignment horizontal="center" vertical="center" wrapText="1"/>
    </xf>
    <xf numFmtId="2" fontId="9" fillId="5" borderId="1" xfId="0" applyNumberFormat="1" applyFont="1" applyFill="1" applyBorder="1" applyAlignment="1">
      <alignment horizontal="center" vertical="center"/>
    </xf>
    <xf numFmtId="49" fontId="9" fillId="0" borderId="1" xfId="0" applyNumberFormat="1" applyFont="1" applyBorder="1" applyAlignment="1">
      <alignment horizontal="center" vertical="center"/>
    </xf>
    <xf numFmtId="1" fontId="8" fillId="4" borderId="1" xfId="4" applyNumberFormat="1" applyFont="1" applyFill="1" applyBorder="1" applyAlignment="1">
      <alignment horizontal="center" vertical="center"/>
    </xf>
    <xf numFmtId="0" fontId="8" fillId="4" borderId="1" xfId="4" applyFont="1" applyFill="1" applyBorder="1" applyAlignment="1">
      <alignment horizontal="left" vertical="center"/>
    </xf>
    <xf numFmtId="2" fontId="9" fillId="4" borderId="1" xfId="4" applyNumberFormat="1" applyFont="1" applyFill="1" applyBorder="1" applyAlignment="1">
      <alignment horizontal="center" vertical="center"/>
    </xf>
    <xf numFmtId="167" fontId="9" fillId="0" borderId="1" xfId="4" applyNumberFormat="1" applyFont="1" applyBorder="1" applyAlignment="1">
      <alignment horizontal="center" vertical="center" wrapText="1"/>
    </xf>
    <xf numFmtId="0" fontId="9" fillId="0" borderId="1" xfId="4" applyFont="1" applyBorder="1" applyAlignment="1">
      <alignment horizontal="left" vertical="center" wrapText="1"/>
    </xf>
    <xf numFmtId="0" fontId="9" fillId="0" borderId="1" xfId="4" applyFont="1" applyBorder="1" applyAlignment="1">
      <alignment horizontal="center" vertical="center" wrapText="1"/>
    </xf>
    <xf numFmtId="2" fontId="9" fillId="0" borderId="1" xfId="4" applyNumberFormat="1" applyFont="1" applyBorder="1" applyAlignment="1">
      <alignment horizontal="center" vertical="center"/>
    </xf>
    <xf numFmtId="0" fontId="4" fillId="0" borderId="1" xfId="0" applyFont="1" applyBorder="1" applyAlignment="1">
      <alignment horizontal="center"/>
    </xf>
    <xf numFmtId="0" fontId="10" fillId="0" borderId="0" xfId="0" applyFont="1"/>
    <xf numFmtId="166" fontId="8" fillId="0" borderId="0" xfId="2" applyNumberFormat="1" applyFont="1" applyAlignment="1">
      <alignment horizontal="left" vertical="center"/>
    </xf>
    <xf numFmtId="1" fontId="9" fillId="0" borderId="2" xfId="0" applyNumberFormat="1" applyFont="1" applyBorder="1" applyAlignment="1">
      <alignment horizontal="center" vertical="center"/>
    </xf>
    <xf numFmtId="1" fontId="9" fillId="0" borderId="3" xfId="0" applyNumberFormat="1" applyFont="1" applyBorder="1" applyAlignment="1">
      <alignment horizontal="center" vertical="center"/>
    </xf>
    <xf numFmtId="49" fontId="7" fillId="3" borderId="1" xfId="5" applyNumberFormat="1" applyFont="1" applyFill="1" applyBorder="1" applyAlignment="1">
      <alignment horizontal="center" vertical="center"/>
    </xf>
    <xf numFmtId="0" fontId="2" fillId="4" borderId="1" xfId="5" applyFont="1" applyFill="1" applyBorder="1" applyAlignment="1">
      <alignment vertical="top" wrapText="1"/>
    </xf>
    <xf numFmtId="0" fontId="4" fillId="4" borderId="1" xfId="0" applyFont="1" applyFill="1" applyBorder="1"/>
    <xf numFmtId="2" fontId="4" fillId="0" borderId="1" xfId="0" applyNumberFormat="1" applyFont="1" applyBorder="1" applyAlignment="1">
      <alignment horizontal="center" vertical="center"/>
    </xf>
    <xf numFmtId="2" fontId="2" fillId="4" borderId="1" xfId="5" applyNumberFormat="1" applyFont="1" applyFill="1" applyBorder="1" applyAlignment="1">
      <alignment vertical="top" wrapText="1"/>
    </xf>
    <xf numFmtId="2" fontId="15" fillId="4" borderId="1" xfId="5" applyNumberFormat="1" applyFill="1" applyBorder="1"/>
    <xf numFmtId="0" fontId="10" fillId="6" borderId="0" xfId="0" applyFont="1" applyFill="1"/>
    <xf numFmtId="4" fontId="8" fillId="0" borderId="0" xfId="2" applyNumberFormat="1" applyFont="1" applyAlignment="1">
      <alignment horizontal="center" vertical="center"/>
    </xf>
    <xf numFmtId="0" fontId="8" fillId="5" borderId="1" xfId="4" applyFont="1" applyFill="1" applyBorder="1" applyAlignment="1">
      <alignment horizontal="left" vertical="center"/>
    </xf>
    <xf numFmtId="49" fontId="8" fillId="4" borderId="1" xfId="0" applyNumberFormat="1" applyFont="1" applyFill="1" applyBorder="1" applyAlignment="1">
      <alignment horizontal="center" vertical="center"/>
    </xf>
    <xf numFmtId="49" fontId="8" fillId="5" borderId="1" xfId="0" applyNumberFormat="1" applyFont="1" applyFill="1" applyBorder="1" applyAlignment="1">
      <alignment horizontal="center" vertical="center"/>
    </xf>
    <xf numFmtId="49" fontId="8" fillId="4" borderId="1" xfId="4" applyNumberFormat="1" applyFont="1" applyFill="1" applyBorder="1" applyAlignment="1">
      <alignment horizontal="center" vertical="center"/>
    </xf>
    <xf numFmtId="49" fontId="9" fillId="0" borderId="1" xfId="4" applyNumberFormat="1" applyFont="1" applyBorder="1" applyAlignment="1">
      <alignment horizontal="center" vertical="center"/>
    </xf>
    <xf numFmtId="0" fontId="3" fillId="4" borderId="4" xfId="5" applyFont="1" applyFill="1" applyBorder="1" applyAlignment="1">
      <alignment horizontal="right" vertical="top" wrapText="1"/>
    </xf>
    <xf numFmtId="0" fontId="3" fillId="4" borderId="5" xfId="5" applyFont="1" applyFill="1" applyBorder="1" applyAlignment="1">
      <alignment horizontal="right" vertical="top" wrapText="1"/>
    </xf>
    <xf numFmtId="0" fontId="3" fillId="4" borderId="6" xfId="5" applyFont="1" applyFill="1" applyBorder="1" applyAlignment="1">
      <alignment horizontal="right" vertical="top" wrapText="1"/>
    </xf>
    <xf numFmtId="0" fontId="2" fillId="4" borderId="4" xfId="5" applyFont="1" applyFill="1" applyBorder="1" applyAlignment="1">
      <alignment horizontal="right" vertical="top" wrapText="1"/>
    </xf>
    <xf numFmtId="0" fontId="2" fillId="4" borderId="5" xfId="5" applyFont="1" applyFill="1" applyBorder="1" applyAlignment="1">
      <alignment horizontal="right" vertical="top" wrapText="1"/>
    </xf>
    <xf numFmtId="0" fontId="2" fillId="4" borderId="6" xfId="5" applyFont="1" applyFill="1" applyBorder="1" applyAlignment="1">
      <alignment horizontal="right" vertical="top" wrapText="1"/>
    </xf>
    <xf numFmtId="0" fontId="3" fillId="4" borderId="4" xfId="5" applyFont="1" applyFill="1" applyBorder="1" applyAlignment="1">
      <alignment horizontal="right"/>
    </xf>
    <xf numFmtId="0" fontId="3" fillId="4" borderId="5" xfId="5" applyFont="1" applyFill="1" applyBorder="1" applyAlignment="1">
      <alignment horizontal="right"/>
    </xf>
    <xf numFmtId="0" fontId="3" fillId="4" borderId="6" xfId="5" applyFont="1" applyFill="1" applyBorder="1" applyAlignment="1">
      <alignment horizontal="right"/>
    </xf>
    <xf numFmtId="0" fontId="1" fillId="4" borderId="4" xfId="5" applyFont="1" applyFill="1" applyBorder="1" applyAlignment="1">
      <alignment horizontal="right"/>
    </xf>
    <xf numFmtId="0" fontId="1" fillId="4" borderId="5" xfId="5" applyFont="1" applyFill="1" applyBorder="1" applyAlignment="1">
      <alignment horizontal="right"/>
    </xf>
    <xf numFmtId="0" fontId="1" fillId="4" borderId="6" xfId="5" applyFont="1" applyFill="1" applyBorder="1" applyAlignment="1">
      <alignment horizontal="right"/>
    </xf>
    <xf numFmtId="0" fontId="14" fillId="0" borderId="0" xfId="0" applyFont="1" applyAlignment="1">
      <alignment horizontal="right"/>
    </xf>
    <xf numFmtId="1" fontId="7" fillId="3" borderId="7" xfId="0" applyNumberFormat="1" applyFont="1" applyFill="1" applyBorder="1" applyAlignment="1">
      <alignment horizontal="center" vertical="center" wrapText="1"/>
    </xf>
    <xf numFmtId="1" fontId="7" fillId="3" borderId="8" xfId="0" applyNumberFormat="1"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8" xfId="0" applyFont="1" applyFill="1" applyBorder="1" applyAlignment="1">
      <alignment horizontal="center" vertical="center" wrapText="1"/>
    </xf>
    <xf numFmtId="2" fontId="13" fillId="3" borderId="7" xfId="0" applyNumberFormat="1" applyFont="1" applyFill="1" applyBorder="1" applyAlignment="1">
      <alignment horizontal="center" vertical="center" wrapText="1"/>
    </xf>
    <xf numFmtId="2" fontId="13" fillId="3" borderId="8" xfId="0" applyNumberFormat="1" applyFont="1" applyFill="1" applyBorder="1" applyAlignment="1">
      <alignment horizontal="center" vertical="center" wrapText="1"/>
    </xf>
    <xf numFmtId="0" fontId="4" fillId="0" borderId="0" xfId="0" applyFont="1" applyAlignment="1">
      <alignment horizontal="right" vertical="center" wrapText="1"/>
    </xf>
    <xf numFmtId="0" fontId="4" fillId="0" borderId="0" xfId="0" applyFont="1" applyAlignment="1">
      <alignment horizontal="right" vertical="center"/>
    </xf>
  </cellXfs>
  <cellStyles count="6">
    <cellStyle name="Excel Built-in Normal" xfId="3" xr:uid="{00000000-0005-0000-0000-000008000000}"/>
    <cellStyle name="Normal 2 10" xfId="2" xr:uid="{00000000-0005-0000-0000-000007000000}"/>
    <cellStyle name="Normal_Sheet1" xfId="1" xr:uid="{00000000-0005-0000-0000-000006000000}"/>
    <cellStyle name="Parasts" xfId="0" builtinId="0"/>
    <cellStyle name="Parasts 2" xfId="4" xr:uid="{00000000-0005-0000-0000-000009000000}"/>
    <cellStyle name="Parasts 3" xfId="5"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27B1-6D77-4C00-A70A-FA92D4D61E70}">
  <dimension ref="A1:P83"/>
  <sheetViews>
    <sheetView tabSelected="1" zoomScale="130" zoomScaleNormal="130" workbookViewId="0">
      <selection activeCell="C64" sqref="C64"/>
    </sheetView>
  </sheetViews>
  <sheetFormatPr defaultColWidth="9" defaultRowHeight="12.75" x14ac:dyDescent="0.2"/>
  <cols>
    <col min="1" max="1" width="10.85546875" style="15" bestFit="1" customWidth="1"/>
    <col min="2" max="2" width="9" style="15"/>
    <col min="3" max="3" width="47.85546875" style="15" customWidth="1"/>
    <col min="4" max="4" width="8.140625" style="15" bestFit="1" customWidth="1"/>
    <col min="5" max="5" width="9" style="15"/>
    <col min="6" max="16" width="9.5703125" style="15" customWidth="1"/>
    <col min="17" max="16384" width="9" style="15"/>
  </cols>
  <sheetData>
    <row r="1" spans="1:16" customFormat="1" ht="66" customHeight="1" x14ac:dyDescent="0.25">
      <c r="A1" s="81" t="s">
        <v>124</v>
      </c>
      <c r="B1" s="82"/>
      <c r="C1" s="82"/>
      <c r="D1" s="82"/>
      <c r="E1" s="82"/>
      <c r="F1" s="82"/>
      <c r="G1" s="82"/>
      <c r="H1" s="82"/>
      <c r="I1" s="82"/>
      <c r="J1" s="82"/>
      <c r="K1" s="82"/>
      <c r="L1" s="82"/>
      <c r="M1" s="82"/>
      <c r="N1" s="82"/>
      <c r="O1" s="82"/>
      <c r="P1" s="82"/>
    </row>
    <row r="2" spans="1:16" ht="20.25" x14ac:dyDescent="0.2">
      <c r="A2" s="14" t="s">
        <v>68</v>
      </c>
      <c r="B2" s="14"/>
      <c r="C2" s="14"/>
      <c r="D2" s="14"/>
      <c r="E2" s="14"/>
      <c r="F2" s="14"/>
      <c r="G2" s="14"/>
      <c r="H2" s="14"/>
      <c r="I2" s="14"/>
      <c r="J2" s="14"/>
      <c r="K2" s="14"/>
      <c r="L2" s="14"/>
      <c r="M2" s="14"/>
      <c r="N2" s="14"/>
      <c r="O2" s="14"/>
      <c r="P2" s="14"/>
    </row>
    <row r="3" spans="1:16" x14ac:dyDescent="0.2">
      <c r="A3" s="16" t="s">
        <v>3</v>
      </c>
      <c r="B3" s="13" t="s">
        <v>4</v>
      </c>
      <c r="C3" s="13"/>
      <c r="D3" s="13"/>
      <c r="E3" s="13"/>
      <c r="F3" s="13"/>
      <c r="G3" s="13"/>
      <c r="H3" s="13"/>
      <c r="I3" s="13"/>
      <c r="J3" s="13"/>
      <c r="K3" s="13"/>
      <c r="L3" s="13"/>
      <c r="M3" s="13"/>
      <c r="N3" s="13"/>
      <c r="O3" s="13"/>
      <c r="P3" s="13"/>
    </row>
    <row r="4" spans="1:16" x14ac:dyDescent="0.2">
      <c r="A4" s="16" t="s">
        <v>5</v>
      </c>
      <c r="B4" s="12" t="s">
        <v>87</v>
      </c>
      <c r="C4" s="11"/>
      <c r="D4" s="11"/>
      <c r="E4" s="11"/>
      <c r="F4" s="11"/>
      <c r="G4" s="11"/>
      <c r="H4" s="11"/>
      <c r="I4" s="11"/>
      <c r="J4" s="11"/>
      <c r="K4" s="11"/>
      <c r="L4" s="11"/>
      <c r="M4" s="11"/>
      <c r="N4" s="11"/>
      <c r="O4" s="11"/>
      <c r="P4" s="10"/>
    </row>
    <row r="5" spans="1:16" x14ac:dyDescent="0.2">
      <c r="A5" s="16" t="s">
        <v>6</v>
      </c>
      <c r="B5" s="12" t="s">
        <v>7</v>
      </c>
      <c r="C5" s="11"/>
      <c r="D5" s="11"/>
      <c r="E5" s="11"/>
      <c r="F5" s="11"/>
      <c r="G5" s="11"/>
      <c r="H5" s="11"/>
      <c r="I5" s="11"/>
      <c r="J5" s="11"/>
      <c r="K5" s="11"/>
      <c r="L5" s="11"/>
      <c r="M5" s="11"/>
      <c r="N5" s="11"/>
      <c r="O5" s="11"/>
      <c r="P5" s="10"/>
    </row>
    <row r="6" spans="1:16" x14ac:dyDescent="0.2">
      <c r="A6" s="16" t="s">
        <v>8</v>
      </c>
      <c r="B6" s="12" t="s">
        <v>88</v>
      </c>
      <c r="C6" s="11"/>
      <c r="D6" s="11"/>
      <c r="E6" s="11"/>
      <c r="F6" s="11"/>
      <c r="G6" s="11"/>
      <c r="H6" s="11"/>
      <c r="I6" s="11"/>
      <c r="J6" s="11"/>
      <c r="K6" s="11"/>
      <c r="L6" s="11"/>
      <c r="M6" s="11"/>
      <c r="N6" s="11"/>
      <c r="O6" s="11"/>
      <c r="P6" s="10"/>
    </row>
    <row r="7" spans="1:16" x14ac:dyDescent="0.2">
      <c r="A7" s="16" t="s">
        <v>9</v>
      </c>
      <c r="B7" s="12" t="s">
        <v>125</v>
      </c>
      <c r="C7" s="11"/>
      <c r="D7" s="11"/>
      <c r="E7" s="11"/>
      <c r="F7" s="11"/>
      <c r="G7" s="11"/>
      <c r="H7" s="11"/>
      <c r="I7" s="11"/>
      <c r="J7" s="11"/>
      <c r="K7" s="11"/>
      <c r="L7" s="11"/>
      <c r="M7" s="11"/>
      <c r="N7" s="11"/>
      <c r="O7" s="11"/>
      <c r="P7" s="10"/>
    </row>
    <row r="8" spans="1:16" x14ac:dyDescent="0.2">
      <c r="A8" s="16" t="s">
        <v>10</v>
      </c>
      <c r="B8" s="12" t="s">
        <v>89</v>
      </c>
      <c r="C8" s="11"/>
      <c r="D8" s="11"/>
      <c r="E8" s="11"/>
      <c r="F8" s="11"/>
      <c r="G8" s="11"/>
      <c r="H8" s="11"/>
      <c r="I8" s="11"/>
      <c r="J8" s="11"/>
      <c r="K8" s="11"/>
      <c r="L8" s="11"/>
      <c r="M8" s="11"/>
      <c r="N8" s="11"/>
      <c r="O8" s="11"/>
      <c r="P8" s="10"/>
    </row>
    <row r="9" spans="1:16" x14ac:dyDescent="0.2">
      <c r="A9" s="73" t="s">
        <v>69</v>
      </c>
      <c r="B9" s="73" t="s">
        <v>11</v>
      </c>
      <c r="C9" s="75" t="s">
        <v>12</v>
      </c>
      <c r="D9" s="77" t="s">
        <v>0</v>
      </c>
      <c r="E9" s="79" t="s">
        <v>13</v>
      </c>
      <c r="F9" s="6" t="s">
        <v>1</v>
      </c>
      <c r="G9" s="5"/>
      <c r="H9" s="5"/>
      <c r="I9" s="5"/>
      <c r="J9" s="5"/>
      <c r="K9" s="4"/>
      <c r="L9" s="3" t="s">
        <v>2</v>
      </c>
      <c r="M9" s="2"/>
      <c r="N9" s="2"/>
      <c r="O9" s="2"/>
      <c r="P9" s="1"/>
    </row>
    <row r="10" spans="1:16" ht="51" x14ac:dyDescent="0.2">
      <c r="A10" s="74"/>
      <c r="B10" s="74"/>
      <c r="C10" s="76"/>
      <c r="D10" s="78"/>
      <c r="E10" s="80"/>
      <c r="F10" s="22" t="s">
        <v>15</v>
      </c>
      <c r="G10" s="23" t="s">
        <v>16</v>
      </c>
      <c r="H10" s="23" t="s">
        <v>17</v>
      </c>
      <c r="I10" s="23" t="s">
        <v>18</v>
      </c>
      <c r="J10" s="23" t="s">
        <v>19</v>
      </c>
      <c r="K10" s="23" t="s">
        <v>20</v>
      </c>
      <c r="L10" s="23" t="s">
        <v>21</v>
      </c>
      <c r="M10" s="23" t="s">
        <v>17</v>
      </c>
      <c r="N10" s="23" t="s">
        <v>18</v>
      </c>
      <c r="O10" s="23" t="s">
        <v>19</v>
      </c>
      <c r="P10" s="23" t="s">
        <v>22</v>
      </c>
    </row>
    <row r="11" spans="1:16" x14ac:dyDescent="0.2">
      <c r="A11" s="17">
        <v>1</v>
      </c>
      <c r="B11" s="17">
        <f>A11+1</f>
        <v>2</v>
      </c>
      <c r="C11" s="17">
        <f t="shared" ref="C11:E11" si="0">B11+1</f>
        <v>3</v>
      </c>
      <c r="D11" s="17">
        <f t="shared" si="0"/>
        <v>4</v>
      </c>
      <c r="E11" s="17">
        <f t="shared" si="0"/>
        <v>5</v>
      </c>
      <c r="F11" s="47">
        <v>6</v>
      </c>
      <c r="G11" s="47">
        <v>7</v>
      </c>
      <c r="H11" s="47">
        <v>8</v>
      </c>
      <c r="I11" s="47">
        <v>9</v>
      </c>
      <c r="J11" s="47">
        <v>10</v>
      </c>
      <c r="K11" s="47">
        <v>11</v>
      </c>
      <c r="L11" s="47">
        <v>12</v>
      </c>
      <c r="M11" s="47">
        <v>13</v>
      </c>
      <c r="N11" s="47">
        <v>14</v>
      </c>
      <c r="O11" s="47">
        <v>15</v>
      </c>
      <c r="P11" s="47">
        <v>16</v>
      </c>
    </row>
    <row r="12" spans="1:16" ht="13.5" x14ac:dyDescent="0.2">
      <c r="A12" s="56">
        <v>1</v>
      </c>
      <c r="B12" s="18"/>
      <c r="C12" s="19" t="s">
        <v>14</v>
      </c>
      <c r="D12" s="20"/>
      <c r="E12" s="20"/>
      <c r="F12" s="21"/>
      <c r="G12" s="21"/>
      <c r="H12" s="49"/>
      <c r="I12" s="49"/>
      <c r="J12" s="49"/>
      <c r="K12" s="49"/>
      <c r="L12" s="49"/>
      <c r="M12" s="49"/>
      <c r="N12" s="49"/>
      <c r="O12" s="49"/>
      <c r="P12" s="49"/>
    </row>
    <row r="13" spans="1:16" ht="40.5" x14ac:dyDescent="0.2">
      <c r="A13" s="34" t="s">
        <v>135</v>
      </c>
      <c r="B13" s="25" t="s">
        <v>34</v>
      </c>
      <c r="C13" s="26" t="s">
        <v>35</v>
      </c>
      <c r="D13" s="27" t="s">
        <v>36</v>
      </c>
      <c r="E13" s="28">
        <v>1</v>
      </c>
      <c r="F13" s="27"/>
      <c r="G13" s="27"/>
      <c r="H13" s="50">
        <f>ROUND(F13*G13,2)</f>
        <v>0</v>
      </c>
      <c r="I13" s="50"/>
      <c r="J13" s="50"/>
      <c r="K13" s="50">
        <f>SUM(H13:J13)</f>
        <v>0</v>
      </c>
      <c r="L13" s="50">
        <f>ROUND(F13*E13,2)</f>
        <v>0</v>
      </c>
      <c r="M13" s="50">
        <f>ROUND(E13*H13,2)</f>
        <v>0</v>
      </c>
      <c r="N13" s="50">
        <f>ROUND(E13*I13,2)</f>
        <v>0</v>
      </c>
      <c r="O13" s="50">
        <f>ROUND(E13*J13,2)</f>
        <v>0</v>
      </c>
      <c r="P13" s="50">
        <f>SUM(M13:O13)</f>
        <v>0</v>
      </c>
    </row>
    <row r="14" spans="1:16" ht="13.5" x14ac:dyDescent="0.2">
      <c r="A14" s="34" t="s">
        <v>136</v>
      </c>
      <c r="B14" s="25" t="s">
        <v>90</v>
      </c>
      <c r="C14" s="26" t="s">
        <v>91</v>
      </c>
      <c r="D14" s="27" t="s">
        <v>36</v>
      </c>
      <c r="E14" s="28">
        <v>1</v>
      </c>
      <c r="F14" s="27"/>
      <c r="G14" s="27"/>
      <c r="H14" s="50">
        <f t="shared" ref="H14:H63" si="1">ROUND(F14*G14,2)</f>
        <v>0</v>
      </c>
      <c r="I14" s="50"/>
      <c r="J14" s="50"/>
      <c r="K14" s="50">
        <f t="shared" ref="K14:K63" si="2">SUM(H14:J14)</f>
        <v>0</v>
      </c>
      <c r="L14" s="50">
        <f t="shared" ref="L14:L63" si="3">ROUND(F14*E14,2)</f>
        <v>0</v>
      </c>
      <c r="M14" s="50">
        <f t="shared" ref="M14:M63" si="4">ROUND(E14*H14,2)</f>
        <v>0</v>
      </c>
      <c r="N14" s="50">
        <f t="shared" ref="N14:N63" si="5">ROUND(E14*I14,2)</f>
        <v>0</v>
      </c>
      <c r="O14" s="50">
        <f t="shared" ref="O14:O63" si="6">ROUND(E14*J14,2)</f>
        <v>0</v>
      </c>
      <c r="P14" s="50">
        <f>SUM(M14:O14)</f>
        <v>0</v>
      </c>
    </row>
    <row r="15" spans="1:16" ht="27" x14ac:dyDescent="0.2">
      <c r="A15" s="34" t="s">
        <v>137</v>
      </c>
      <c r="B15" s="24">
        <v>3.3</v>
      </c>
      <c r="C15" s="26" t="s">
        <v>92</v>
      </c>
      <c r="D15" s="29" t="s">
        <v>37</v>
      </c>
      <c r="E15" s="28">
        <v>12041</v>
      </c>
      <c r="F15" s="27"/>
      <c r="G15" s="27"/>
      <c r="H15" s="50">
        <f t="shared" si="1"/>
        <v>0</v>
      </c>
      <c r="I15" s="50"/>
      <c r="J15" s="50"/>
      <c r="K15" s="50">
        <f t="shared" si="2"/>
        <v>0</v>
      </c>
      <c r="L15" s="50">
        <f t="shared" si="3"/>
        <v>0</v>
      </c>
      <c r="M15" s="50">
        <f t="shared" si="4"/>
        <v>0</v>
      </c>
      <c r="N15" s="50">
        <f t="shared" si="5"/>
        <v>0</v>
      </c>
      <c r="O15" s="50">
        <f t="shared" si="6"/>
        <v>0</v>
      </c>
      <c r="P15" s="50">
        <f t="shared" ref="P15:P63" si="7">SUM(M15:O15)</f>
        <v>0</v>
      </c>
    </row>
    <row r="16" spans="1:16" ht="27" x14ac:dyDescent="0.2">
      <c r="A16" s="34" t="s">
        <v>138</v>
      </c>
      <c r="B16" s="24">
        <v>3.3</v>
      </c>
      <c r="C16" s="26" t="s">
        <v>38</v>
      </c>
      <c r="D16" s="29" t="s">
        <v>37</v>
      </c>
      <c r="E16" s="28">
        <v>220</v>
      </c>
      <c r="F16" s="27"/>
      <c r="G16" s="27"/>
      <c r="H16" s="50">
        <f t="shared" si="1"/>
        <v>0</v>
      </c>
      <c r="I16" s="50"/>
      <c r="J16" s="50"/>
      <c r="K16" s="50">
        <f t="shared" si="2"/>
        <v>0</v>
      </c>
      <c r="L16" s="50">
        <f t="shared" si="3"/>
        <v>0</v>
      </c>
      <c r="M16" s="50">
        <f>ROUND(E16*H16,2)</f>
        <v>0</v>
      </c>
      <c r="N16" s="50">
        <f t="shared" si="5"/>
        <v>0</v>
      </c>
      <c r="O16" s="50">
        <f t="shared" si="6"/>
        <v>0</v>
      </c>
      <c r="P16" s="50">
        <f t="shared" si="7"/>
        <v>0</v>
      </c>
    </row>
    <row r="17" spans="1:16" ht="27" x14ac:dyDescent="0.2">
      <c r="A17" s="34" t="s">
        <v>139</v>
      </c>
      <c r="B17" s="24">
        <v>3.2</v>
      </c>
      <c r="C17" s="26" t="s">
        <v>80</v>
      </c>
      <c r="D17" s="29" t="s">
        <v>37</v>
      </c>
      <c r="E17" s="28">
        <v>5673</v>
      </c>
      <c r="F17" s="27"/>
      <c r="G17" s="27"/>
      <c r="H17" s="50">
        <f t="shared" si="1"/>
        <v>0</v>
      </c>
      <c r="I17" s="50"/>
      <c r="J17" s="50"/>
      <c r="K17" s="50">
        <f t="shared" si="2"/>
        <v>0</v>
      </c>
      <c r="L17" s="50">
        <f t="shared" si="3"/>
        <v>0</v>
      </c>
      <c r="M17" s="50">
        <f t="shared" si="4"/>
        <v>0</v>
      </c>
      <c r="N17" s="50">
        <f t="shared" si="5"/>
        <v>0</v>
      </c>
      <c r="O17" s="50">
        <f t="shared" si="6"/>
        <v>0</v>
      </c>
      <c r="P17" s="50">
        <f t="shared" si="7"/>
        <v>0</v>
      </c>
    </row>
    <row r="18" spans="1:16" ht="27" x14ac:dyDescent="0.2">
      <c r="A18" s="34" t="s">
        <v>140</v>
      </c>
      <c r="B18" s="24">
        <v>3.2</v>
      </c>
      <c r="C18" s="26" t="s">
        <v>93</v>
      </c>
      <c r="D18" s="29" t="s">
        <v>37</v>
      </c>
      <c r="E18" s="28">
        <v>404</v>
      </c>
      <c r="F18" s="27"/>
      <c r="G18" s="27"/>
      <c r="H18" s="50">
        <f t="shared" si="1"/>
        <v>0</v>
      </c>
      <c r="I18" s="50"/>
      <c r="J18" s="50"/>
      <c r="K18" s="50">
        <f t="shared" si="2"/>
        <v>0</v>
      </c>
      <c r="L18" s="50">
        <f t="shared" si="3"/>
        <v>0</v>
      </c>
      <c r="M18" s="50">
        <f t="shared" si="4"/>
        <v>0</v>
      </c>
      <c r="N18" s="50">
        <f>ROUND(E18*I18,2)</f>
        <v>0</v>
      </c>
      <c r="O18" s="50">
        <f t="shared" si="6"/>
        <v>0</v>
      </c>
      <c r="P18" s="50">
        <f t="shared" si="7"/>
        <v>0</v>
      </c>
    </row>
    <row r="19" spans="1:16" ht="27" x14ac:dyDescent="0.2">
      <c r="A19" s="34" t="s">
        <v>141</v>
      </c>
      <c r="B19" s="24" t="s">
        <v>128</v>
      </c>
      <c r="C19" s="26" t="s">
        <v>129</v>
      </c>
      <c r="D19" s="29" t="s">
        <v>37</v>
      </c>
      <c r="E19" s="28">
        <v>4147</v>
      </c>
      <c r="F19" s="27"/>
      <c r="G19" s="27"/>
      <c r="H19" s="50">
        <f>ROUND(F19*G19,2)</f>
        <v>0</v>
      </c>
      <c r="I19" s="50"/>
      <c r="J19" s="50"/>
      <c r="K19" s="50">
        <f t="shared" ref="K19" si="8">SUM(H19:J19)</f>
        <v>0</v>
      </c>
      <c r="L19" s="50">
        <f>ROUND(F19*E19,2)</f>
        <v>0</v>
      </c>
      <c r="M19" s="50">
        <f t="shared" ref="M19" si="9">ROUND(E19*H19,2)</f>
        <v>0</v>
      </c>
      <c r="N19" s="50">
        <f>ROUND(E19*I19,2)</f>
        <v>0</v>
      </c>
      <c r="O19" s="50">
        <f t="shared" ref="O19" si="10">ROUND(E19*J19,2)</f>
        <v>0</v>
      </c>
      <c r="P19" s="50">
        <f t="shared" ref="P19" si="11">SUM(M19:O19)</f>
        <v>0</v>
      </c>
    </row>
    <row r="20" spans="1:16" ht="13.5" x14ac:dyDescent="0.2">
      <c r="A20" s="56">
        <v>2</v>
      </c>
      <c r="B20" s="18"/>
      <c r="C20" s="19" t="s">
        <v>39</v>
      </c>
      <c r="D20" s="20"/>
      <c r="E20" s="20"/>
      <c r="F20" s="20"/>
      <c r="G20" s="20"/>
      <c r="H20" s="20"/>
      <c r="I20" s="20"/>
      <c r="J20" s="20"/>
      <c r="K20" s="20"/>
      <c r="L20" s="20"/>
      <c r="M20" s="20"/>
      <c r="N20" s="20"/>
      <c r="O20" s="20"/>
      <c r="P20" s="20"/>
    </row>
    <row r="21" spans="1:16" ht="25.5" customHeight="1" x14ac:dyDescent="0.2">
      <c r="A21" s="57" t="s">
        <v>142</v>
      </c>
      <c r="B21" s="30"/>
      <c r="C21" s="31" t="s">
        <v>40</v>
      </c>
      <c r="D21" s="32"/>
      <c r="E21" s="33"/>
      <c r="F21" s="33"/>
      <c r="G21" s="33"/>
      <c r="H21" s="33"/>
      <c r="I21" s="33"/>
      <c r="J21" s="33"/>
      <c r="K21" s="33"/>
      <c r="L21" s="33"/>
      <c r="M21" s="33"/>
      <c r="N21" s="33"/>
      <c r="O21" s="33"/>
      <c r="P21" s="33"/>
    </row>
    <row r="22" spans="1:16" ht="25.5" customHeight="1" x14ac:dyDescent="0.2">
      <c r="A22" s="34" t="s">
        <v>41</v>
      </c>
      <c r="B22" s="24">
        <v>6.2</v>
      </c>
      <c r="C22" s="26" t="s">
        <v>94</v>
      </c>
      <c r="D22" s="29" t="s">
        <v>37</v>
      </c>
      <c r="E22" s="28">
        <v>12041</v>
      </c>
      <c r="F22" s="27"/>
      <c r="G22" s="27"/>
      <c r="H22" s="50">
        <f t="shared" si="1"/>
        <v>0</v>
      </c>
      <c r="I22" s="50"/>
      <c r="J22" s="50"/>
      <c r="K22" s="50">
        <f t="shared" si="2"/>
        <v>0</v>
      </c>
      <c r="L22" s="50">
        <f t="shared" si="3"/>
        <v>0</v>
      </c>
      <c r="M22" s="50">
        <f t="shared" si="4"/>
        <v>0</v>
      </c>
      <c r="N22" s="50">
        <f t="shared" si="5"/>
        <v>0</v>
      </c>
      <c r="O22" s="50">
        <f>ROUND(E22*J22,2)</f>
        <v>0</v>
      </c>
      <c r="P22" s="50">
        <f t="shared" si="7"/>
        <v>0</v>
      </c>
    </row>
    <row r="23" spans="1:16" ht="27" x14ac:dyDescent="0.2">
      <c r="A23" s="34" t="s">
        <v>42</v>
      </c>
      <c r="B23" s="24">
        <v>6.2</v>
      </c>
      <c r="C23" s="26" t="s">
        <v>95</v>
      </c>
      <c r="D23" s="29" t="s">
        <v>37</v>
      </c>
      <c r="E23" s="28">
        <v>12041</v>
      </c>
      <c r="F23" s="27"/>
      <c r="G23" s="27"/>
      <c r="H23" s="50">
        <f t="shared" si="1"/>
        <v>0</v>
      </c>
      <c r="I23" s="50"/>
      <c r="J23" s="50"/>
      <c r="K23" s="50">
        <f t="shared" si="2"/>
        <v>0</v>
      </c>
      <c r="L23" s="50">
        <f t="shared" si="3"/>
        <v>0</v>
      </c>
      <c r="M23" s="50">
        <f t="shared" si="4"/>
        <v>0</v>
      </c>
      <c r="N23" s="50">
        <f t="shared" si="5"/>
        <v>0</v>
      </c>
      <c r="O23" s="50">
        <f t="shared" si="6"/>
        <v>0</v>
      </c>
      <c r="P23" s="50">
        <f t="shared" si="7"/>
        <v>0</v>
      </c>
    </row>
    <row r="24" spans="1:16" ht="27" x14ac:dyDescent="0.2">
      <c r="A24" s="34" t="s">
        <v>72</v>
      </c>
      <c r="B24" s="24">
        <v>6.2</v>
      </c>
      <c r="C24" s="26" t="s">
        <v>96</v>
      </c>
      <c r="D24" s="29" t="s">
        <v>37</v>
      </c>
      <c r="E24" s="28">
        <v>100</v>
      </c>
      <c r="F24" s="27"/>
      <c r="G24" s="27"/>
      <c r="H24" s="50">
        <f t="shared" si="1"/>
        <v>0</v>
      </c>
      <c r="I24" s="50"/>
      <c r="J24" s="50"/>
      <c r="K24" s="50">
        <f t="shared" si="2"/>
        <v>0</v>
      </c>
      <c r="L24" s="50">
        <f t="shared" si="3"/>
        <v>0</v>
      </c>
      <c r="M24" s="50">
        <f t="shared" si="4"/>
        <v>0</v>
      </c>
      <c r="N24" s="50">
        <f t="shared" si="5"/>
        <v>0</v>
      </c>
      <c r="O24" s="50">
        <f t="shared" si="6"/>
        <v>0</v>
      </c>
      <c r="P24" s="50">
        <f t="shared" si="7"/>
        <v>0</v>
      </c>
    </row>
    <row r="25" spans="1:16" ht="27" x14ac:dyDescent="0.2">
      <c r="A25" s="34" t="s">
        <v>97</v>
      </c>
      <c r="B25" s="24">
        <v>5.2</v>
      </c>
      <c r="C25" s="26" t="s">
        <v>98</v>
      </c>
      <c r="D25" s="29" t="s">
        <v>37</v>
      </c>
      <c r="E25" s="28">
        <v>100</v>
      </c>
      <c r="F25" s="27"/>
      <c r="G25" s="27"/>
      <c r="H25" s="50">
        <f t="shared" si="1"/>
        <v>0</v>
      </c>
      <c r="I25" s="50"/>
      <c r="J25" s="50"/>
      <c r="K25" s="50">
        <f t="shared" si="2"/>
        <v>0</v>
      </c>
      <c r="L25" s="50">
        <f t="shared" si="3"/>
        <v>0</v>
      </c>
      <c r="M25" s="50">
        <f t="shared" si="4"/>
        <v>0</v>
      </c>
      <c r="N25" s="50">
        <f t="shared" si="5"/>
        <v>0</v>
      </c>
      <c r="O25" s="50">
        <f t="shared" si="6"/>
        <v>0</v>
      </c>
      <c r="P25" s="50">
        <f t="shared" si="7"/>
        <v>0</v>
      </c>
    </row>
    <row r="26" spans="1:16" ht="13.5" x14ac:dyDescent="0.2">
      <c r="A26" s="57">
        <v>2.2000000000000002</v>
      </c>
      <c r="B26" s="30"/>
      <c r="C26" s="31" t="s">
        <v>43</v>
      </c>
      <c r="D26" s="32"/>
      <c r="E26" s="33"/>
      <c r="F26" s="33"/>
      <c r="G26" s="33"/>
      <c r="H26" s="33"/>
      <c r="I26" s="33"/>
      <c r="J26" s="33"/>
      <c r="K26" s="33"/>
      <c r="L26" s="33"/>
      <c r="M26" s="33"/>
      <c r="N26" s="33"/>
      <c r="O26" s="33"/>
      <c r="P26" s="33"/>
    </row>
    <row r="27" spans="1:16" ht="27" x14ac:dyDescent="0.2">
      <c r="A27" s="34" t="s">
        <v>44</v>
      </c>
      <c r="B27" s="24">
        <v>6.2</v>
      </c>
      <c r="C27" s="26" t="s">
        <v>45</v>
      </c>
      <c r="D27" s="29" t="s">
        <v>37</v>
      </c>
      <c r="E27" s="28">
        <v>220</v>
      </c>
      <c r="F27" s="27"/>
      <c r="G27" s="27"/>
      <c r="H27" s="50">
        <f t="shared" si="1"/>
        <v>0</v>
      </c>
      <c r="I27" s="50"/>
      <c r="J27" s="50"/>
      <c r="K27" s="50">
        <f t="shared" si="2"/>
        <v>0</v>
      </c>
      <c r="L27" s="50">
        <f t="shared" si="3"/>
        <v>0</v>
      </c>
      <c r="M27" s="50">
        <f t="shared" si="4"/>
        <v>0</v>
      </c>
      <c r="N27" s="50">
        <f t="shared" si="5"/>
        <v>0</v>
      </c>
      <c r="O27" s="50">
        <f t="shared" si="6"/>
        <v>0</v>
      </c>
      <c r="P27" s="50">
        <f t="shared" si="7"/>
        <v>0</v>
      </c>
    </row>
    <row r="28" spans="1:16" ht="40.5" x14ac:dyDescent="0.2">
      <c r="A28" s="34" t="s">
        <v>46</v>
      </c>
      <c r="B28" s="24">
        <v>5.6</v>
      </c>
      <c r="C28" s="26" t="s">
        <v>85</v>
      </c>
      <c r="D28" s="29" t="s">
        <v>37</v>
      </c>
      <c r="E28" s="28">
        <v>5157</v>
      </c>
      <c r="F28" s="27"/>
      <c r="G28" s="27"/>
      <c r="H28" s="50">
        <f t="shared" si="1"/>
        <v>0</v>
      </c>
      <c r="I28" s="50"/>
      <c r="J28" s="50"/>
      <c r="K28" s="50">
        <f t="shared" si="2"/>
        <v>0</v>
      </c>
      <c r="L28" s="50">
        <f t="shared" si="3"/>
        <v>0</v>
      </c>
      <c r="M28" s="50">
        <f t="shared" si="4"/>
        <v>0</v>
      </c>
      <c r="N28" s="50">
        <f t="shared" si="5"/>
        <v>0</v>
      </c>
      <c r="O28" s="50">
        <f t="shared" si="6"/>
        <v>0</v>
      </c>
      <c r="P28" s="50">
        <f t="shared" si="7"/>
        <v>0</v>
      </c>
    </row>
    <row r="29" spans="1:16" ht="27" x14ac:dyDescent="0.2">
      <c r="A29" s="34" t="s">
        <v>63</v>
      </c>
      <c r="B29" s="24">
        <v>5.6</v>
      </c>
      <c r="C29" s="26" t="s">
        <v>99</v>
      </c>
      <c r="D29" s="29" t="s">
        <v>37</v>
      </c>
      <c r="E29" s="28">
        <v>516</v>
      </c>
      <c r="F29" s="27"/>
      <c r="G29" s="27"/>
      <c r="H29" s="50">
        <f t="shared" si="1"/>
        <v>0</v>
      </c>
      <c r="I29" s="50"/>
      <c r="J29" s="50"/>
      <c r="K29" s="50">
        <f t="shared" si="2"/>
        <v>0</v>
      </c>
      <c r="L29" s="50">
        <f t="shared" si="3"/>
        <v>0</v>
      </c>
      <c r="M29" s="50">
        <f t="shared" si="4"/>
        <v>0</v>
      </c>
      <c r="N29" s="50">
        <f t="shared" si="5"/>
        <v>0</v>
      </c>
      <c r="O29" s="50">
        <f t="shared" si="6"/>
        <v>0</v>
      </c>
      <c r="P29" s="50">
        <f>SUM(M29:O29)</f>
        <v>0</v>
      </c>
    </row>
    <row r="30" spans="1:16" ht="27" x14ac:dyDescent="0.2">
      <c r="A30" s="34" t="s">
        <v>64</v>
      </c>
      <c r="B30" s="24">
        <v>5.6</v>
      </c>
      <c r="C30" s="26" t="s">
        <v>62</v>
      </c>
      <c r="D30" s="29" t="s">
        <v>47</v>
      </c>
      <c r="E30" s="28">
        <v>171</v>
      </c>
      <c r="F30" s="27"/>
      <c r="G30" s="27"/>
      <c r="H30" s="50">
        <f t="shared" si="1"/>
        <v>0</v>
      </c>
      <c r="I30" s="50"/>
      <c r="J30" s="50"/>
      <c r="K30" s="50">
        <f t="shared" si="2"/>
        <v>0</v>
      </c>
      <c r="L30" s="50">
        <f t="shared" si="3"/>
        <v>0</v>
      </c>
      <c r="M30" s="50">
        <f t="shared" si="4"/>
        <v>0</v>
      </c>
      <c r="N30" s="50">
        <f t="shared" si="5"/>
        <v>0</v>
      </c>
      <c r="O30" s="50">
        <f t="shared" si="6"/>
        <v>0</v>
      </c>
      <c r="P30" s="50">
        <f t="shared" si="7"/>
        <v>0</v>
      </c>
    </row>
    <row r="31" spans="1:16" ht="27" x14ac:dyDescent="0.2">
      <c r="A31" s="34" t="s">
        <v>73</v>
      </c>
      <c r="B31" s="24">
        <v>5.2</v>
      </c>
      <c r="C31" s="26" t="s">
        <v>81</v>
      </c>
      <c r="D31" s="29" t="s">
        <v>47</v>
      </c>
      <c r="E31" s="28">
        <v>1135</v>
      </c>
      <c r="F31" s="27"/>
      <c r="G31" s="27"/>
      <c r="H31" s="50">
        <f t="shared" si="1"/>
        <v>0</v>
      </c>
      <c r="I31" s="50"/>
      <c r="J31" s="50"/>
      <c r="K31" s="50">
        <f t="shared" si="2"/>
        <v>0</v>
      </c>
      <c r="L31" s="50">
        <f t="shared" si="3"/>
        <v>0</v>
      </c>
      <c r="M31" s="50">
        <f t="shared" si="4"/>
        <v>0</v>
      </c>
      <c r="N31" s="50">
        <f t="shared" si="5"/>
        <v>0</v>
      </c>
      <c r="O31" s="50">
        <f t="shared" si="6"/>
        <v>0</v>
      </c>
      <c r="P31" s="50">
        <f t="shared" si="7"/>
        <v>0</v>
      </c>
    </row>
    <row r="32" spans="1:16" ht="27" x14ac:dyDescent="0.2">
      <c r="A32" s="34" t="s">
        <v>100</v>
      </c>
      <c r="B32" s="24" t="s">
        <v>77</v>
      </c>
      <c r="C32" s="26" t="s">
        <v>84</v>
      </c>
      <c r="D32" s="29" t="s">
        <v>53</v>
      </c>
      <c r="E32" s="28">
        <v>174</v>
      </c>
      <c r="F32" s="27"/>
      <c r="G32" s="27"/>
      <c r="H32" s="50">
        <f t="shared" si="1"/>
        <v>0</v>
      </c>
      <c r="I32" s="50"/>
      <c r="J32" s="50"/>
      <c r="K32" s="50">
        <f t="shared" si="2"/>
        <v>0</v>
      </c>
      <c r="L32" s="50">
        <f t="shared" si="3"/>
        <v>0</v>
      </c>
      <c r="M32" s="50">
        <f t="shared" si="4"/>
        <v>0</v>
      </c>
      <c r="N32" s="50">
        <f t="shared" si="5"/>
        <v>0</v>
      </c>
      <c r="O32" s="50">
        <f t="shared" si="6"/>
        <v>0</v>
      </c>
      <c r="P32" s="50">
        <f t="shared" si="7"/>
        <v>0</v>
      </c>
    </row>
    <row r="33" spans="1:16" ht="13.5" x14ac:dyDescent="0.2">
      <c r="A33" s="34" t="s">
        <v>101</v>
      </c>
      <c r="B33" s="24" t="s">
        <v>74</v>
      </c>
      <c r="C33" s="26" t="s">
        <v>75</v>
      </c>
      <c r="D33" s="27" t="s">
        <v>59</v>
      </c>
      <c r="E33" s="28">
        <v>5</v>
      </c>
      <c r="F33" s="27"/>
      <c r="G33" s="27"/>
      <c r="H33" s="50">
        <f t="shared" si="1"/>
        <v>0</v>
      </c>
      <c r="I33" s="50"/>
      <c r="J33" s="50"/>
      <c r="K33" s="50">
        <f t="shared" si="2"/>
        <v>0</v>
      </c>
      <c r="L33" s="50">
        <f t="shared" si="3"/>
        <v>0</v>
      </c>
      <c r="M33" s="50">
        <f t="shared" si="4"/>
        <v>0</v>
      </c>
      <c r="N33" s="50">
        <f t="shared" si="5"/>
        <v>0</v>
      </c>
      <c r="O33" s="50">
        <f t="shared" si="6"/>
        <v>0</v>
      </c>
      <c r="P33" s="50">
        <f t="shared" si="7"/>
        <v>0</v>
      </c>
    </row>
    <row r="34" spans="1:16" ht="27" x14ac:dyDescent="0.2">
      <c r="A34" s="34" t="s">
        <v>102</v>
      </c>
      <c r="B34" s="24" t="s">
        <v>74</v>
      </c>
      <c r="C34" s="26" t="s">
        <v>103</v>
      </c>
      <c r="D34" s="27" t="s">
        <v>76</v>
      </c>
      <c r="E34" s="28">
        <v>5</v>
      </c>
      <c r="F34" s="27"/>
      <c r="G34" s="27"/>
      <c r="H34" s="50">
        <f t="shared" si="1"/>
        <v>0</v>
      </c>
      <c r="I34" s="50"/>
      <c r="J34" s="50"/>
      <c r="K34" s="50">
        <f t="shared" si="2"/>
        <v>0</v>
      </c>
      <c r="L34" s="50">
        <f t="shared" si="3"/>
        <v>0</v>
      </c>
      <c r="M34" s="50">
        <f t="shared" si="4"/>
        <v>0</v>
      </c>
      <c r="N34" s="50">
        <f t="shared" si="5"/>
        <v>0</v>
      </c>
      <c r="O34" s="50">
        <f t="shared" si="6"/>
        <v>0</v>
      </c>
      <c r="P34" s="50">
        <f t="shared" si="7"/>
        <v>0</v>
      </c>
    </row>
    <row r="35" spans="1:16" ht="13.5" x14ac:dyDescent="0.2">
      <c r="A35" s="34" t="s">
        <v>104</v>
      </c>
      <c r="B35" s="24" t="s">
        <v>74</v>
      </c>
      <c r="C35" s="26" t="s">
        <v>79</v>
      </c>
      <c r="D35" s="29" t="s">
        <v>37</v>
      </c>
      <c r="E35" s="28">
        <v>40</v>
      </c>
      <c r="F35" s="27"/>
      <c r="G35" s="27"/>
      <c r="H35" s="50">
        <f t="shared" si="1"/>
        <v>0</v>
      </c>
      <c r="I35" s="50"/>
      <c r="J35" s="50"/>
      <c r="K35" s="50">
        <f t="shared" si="2"/>
        <v>0</v>
      </c>
      <c r="L35" s="50">
        <f t="shared" si="3"/>
        <v>0</v>
      </c>
      <c r="M35" s="50">
        <f t="shared" si="4"/>
        <v>0</v>
      </c>
      <c r="N35" s="50">
        <f t="shared" si="5"/>
        <v>0</v>
      </c>
      <c r="O35" s="50">
        <f t="shared" si="6"/>
        <v>0</v>
      </c>
      <c r="P35" s="50">
        <f t="shared" si="7"/>
        <v>0</v>
      </c>
    </row>
    <row r="36" spans="1:16" ht="13.5" x14ac:dyDescent="0.2">
      <c r="A36" s="34" t="s">
        <v>105</v>
      </c>
      <c r="B36" s="24" t="s">
        <v>74</v>
      </c>
      <c r="C36" s="26" t="s">
        <v>106</v>
      </c>
      <c r="D36" s="29" t="s">
        <v>37</v>
      </c>
      <c r="E36" s="28">
        <v>40</v>
      </c>
      <c r="F36" s="27"/>
      <c r="G36" s="27"/>
      <c r="H36" s="50">
        <f t="shared" si="1"/>
        <v>0</v>
      </c>
      <c r="I36" s="50"/>
      <c r="J36" s="50"/>
      <c r="K36" s="50">
        <f t="shared" si="2"/>
        <v>0</v>
      </c>
      <c r="L36" s="50">
        <f t="shared" si="3"/>
        <v>0</v>
      </c>
      <c r="M36" s="50">
        <f t="shared" si="4"/>
        <v>0</v>
      </c>
      <c r="N36" s="50">
        <f t="shared" si="5"/>
        <v>0</v>
      </c>
      <c r="O36" s="50">
        <f t="shared" si="6"/>
        <v>0</v>
      </c>
      <c r="P36" s="50">
        <f t="shared" si="7"/>
        <v>0</v>
      </c>
    </row>
    <row r="37" spans="1:16" ht="13.5" x14ac:dyDescent="0.2">
      <c r="A37" s="34" t="s">
        <v>107</v>
      </c>
      <c r="B37" s="25">
        <v>5.6</v>
      </c>
      <c r="C37" s="26" t="s">
        <v>108</v>
      </c>
      <c r="D37" s="29" t="s">
        <v>37</v>
      </c>
      <c r="E37" s="28">
        <v>180</v>
      </c>
      <c r="F37" s="27"/>
      <c r="G37" s="27"/>
      <c r="H37" s="50">
        <f t="shared" si="1"/>
        <v>0</v>
      </c>
      <c r="I37" s="50"/>
      <c r="J37" s="50"/>
      <c r="K37" s="50">
        <f t="shared" si="2"/>
        <v>0</v>
      </c>
      <c r="L37" s="50">
        <f t="shared" si="3"/>
        <v>0</v>
      </c>
      <c r="M37" s="50">
        <f t="shared" si="4"/>
        <v>0</v>
      </c>
      <c r="N37" s="50">
        <f t="shared" si="5"/>
        <v>0</v>
      </c>
      <c r="O37" s="50">
        <f t="shared" si="6"/>
        <v>0</v>
      </c>
      <c r="P37" s="50">
        <f t="shared" si="7"/>
        <v>0</v>
      </c>
    </row>
    <row r="38" spans="1:16" ht="13.5" x14ac:dyDescent="0.2">
      <c r="A38" s="57" t="s">
        <v>143</v>
      </c>
      <c r="B38" s="30"/>
      <c r="C38" s="31" t="s">
        <v>109</v>
      </c>
      <c r="D38" s="32"/>
      <c r="E38" s="33"/>
      <c r="F38" s="33"/>
      <c r="G38" s="33"/>
      <c r="H38" s="33"/>
      <c r="I38" s="33"/>
      <c r="J38" s="33"/>
      <c r="K38" s="33"/>
      <c r="L38" s="33"/>
      <c r="M38" s="33"/>
      <c r="N38" s="33"/>
      <c r="O38" s="33"/>
      <c r="P38" s="33"/>
    </row>
    <row r="39" spans="1:16" ht="13.5" x14ac:dyDescent="0.2">
      <c r="A39" s="34" t="s">
        <v>110</v>
      </c>
      <c r="B39" s="25">
        <v>5.7</v>
      </c>
      <c r="C39" s="26" t="s">
        <v>111</v>
      </c>
      <c r="D39" s="29" t="s">
        <v>37</v>
      </c>
      <c r="E39" s="28">
        <v>803</v>
      </c>
      <c r="F39" s="27"/>
      <c r="G39" s="27"/>
      <c r="H39" s="50">
        <f t="shared" si="1"/>
        <v>0</v>
      </c>
      <c r="I39" s="50"/>
      <c r="J39" s="50"/>
      <c r="K39" s="50">
        <f t="shared" si="2"/>
        <v>0</v>
      </c>
      <c r="L39" s="50">
        <f t="shared" si="3"/>
        <v>0</v>
      </c>
      <c r="M39" s="50">
        <f t="shared" si="4"/>
        <v>0</v>
      </c>
      <c r="N39" s="50">
        <f t="shared" si="5"/>
        <v>0</v>
      </c>
      <c r="O39" s="50">
        <f t="shared" si="6"/>
        <v>0</v>
      </c>
      <c r="P39" s="50">
        <f t="shared" si="7"/>
        <v>0</v>
      </c>
    </row>
    <row r="40" spans="1:16" ht="13.5" x14ac:dyDescent="0.2">
      <c r="A40" s="57" t="s">
        <v>144</v>
      </c>
      <c r="B40" s="30"/>
      <c r="C40" s="55" t="s">
        <v>112</v>
      </c>
      <c r="D40" s="32"/>
      <c r="E40" s="33"/>
      <c r="F40" s="33"/>
      <c r="G40" s="33"/>
      <c r="H40" s="33"/>
      <c r="I40" s="33"/>
      <c r="J40" s="33"/>
      <c r="K40" s="33"/>
      <c r="L40" s="33"/>
      <c r="M40" s="33"/>
      <c r="N40" s="33"/>
      <c r="O40" s="33"/>
      <c r="P40" s="33"/>
    </row>
    <row r="41" spans="1:16" ht="54" x14ac:dyDescent="0.2">
      <c r="A41" s="34" t="s">
        <v>113</v>
      </c>
      <c r="B41" s="25" t="s">
        <v>114</v>
      </c>
      <c r="C41" s="39" t="s">
        <v>115</v>
      </c>
      <c r="D41" s="29" t="s">
        <v>37</v>
      </c>
      <c r="E41" s="28">
        <v>404</v>
      </c>
      <c r="F41" s="27"/>
      <c r="G41" s="27"/>
      <c r="H41" s="50">
        <f t="shared" si="1"/>
        <v>0</v>
      </c>
      <c r="I41" s="50"/>
      <c r="J41" s="50"/>
      <c r="K41" s="50">
        <f t="shared" si="2"/>
        <v>0</v>
      </c>
      <c r="L41" s="50">
        <f t="shared" si="3"/>
        <v>0</v>
      </c>
      <c r="M41" s="50">
        <f t="shared" si="4"/>
        <v>0</v>
      </c>
      <c r="N41" s="50">
        <f t="shared" si="5"/>
        <v>0</v>
      </c>
      <c r="O41" s="50">
        <f t="shared" si="6"/>
        <v>0</v>
      </c>
      <c r="P41" s="50">
        <f t="shared" si="7"/>
        <v>0</v>
      </c>
    </row>
    <row r="42" spans="1:16" ht="13.5" x14ac:dyDescent="0.2">
      <c r="A42" s="57" t="s">
        <v>145</v>
      </c>
      <c r="B42" s="30"/>
      <c r="C42" s="55" t="s">
        <v>126</v>
      </c>
      <c r="D42" s="32"/>
      <c r="E42" s="33"/>
      <c r="F42" s="33"/>
      <c r="G42" s="33"/>
      <c r="H42" s="33"/>
      <c r="I42" s="33"/>
      <c r="J42" s="33"/>
      <c r="K42" s="33"/>
      <c r="L42" s="33"/>
      <c r="M42" s="33"/>
      <c r="N42" s="33"/>
      <c r="O42" s="33"/>
      <c r="P42" s="33"/>
    </row>
    <row r="43" spans="1:16" ht="27" x14ac:dyDescent="0.2">
      <c r="A43" s="34" t="s">
        <v>127</v>
      </c>
      <c r="B43" s="24">
        <v>6.2</v>
      </c>
      <c r="C43" s="26" t="s">
        <v>130</v>
      </c>
      <c r="D43" s="29" t="s">
        <v>37</v>
      </c>
      <c r="E43" s="28">
        <v>4147</v>
      </c>
      <c r="F43" s="27"/>
      <c r="G43" s="27"/>
      <c r="H43" s="50">
        <f t="shared" ref="H43:H44" si="12">ROUND(F43*G43,2)</f>
        <v>0</v>
      </c>
      <c r="I43" s="50"/>
      <c r="J43" s="50"/>
      <c r="K43" s="50">
        <f t="shared" ref="K43:K44" si="13">SUM(H43:J43)</f>
        <v>0</v>
      </c>
      <c r="L43" s="50">
        <f t="shared" ref="L43:L44" si="14">ROUND(F43*E43,2)</f>
        <v>0</v>
      </c>
      <c r="M43" s="50">
        <f t="shared" ref="M43:M44" si="15">ROUND(E43*H43,2)</f>
        <v>0</v>
      </c>
      <c r="N43" s="50">
        <f t="shared" ref="N43:N44" si="16">ROUND(E43*I43,2)</f>
        <v>0</v>
      </c>
      <c r="O43" s="50">
        <f t="shared" ref="O43:O44" si="17">ROUND(E43*J43,2)</f>
        <v>0</v>
      </c>
      <c r="P43" s="50">
        <f t="shared" ref="P43:P44" si="18">SUM(M43:O43)</f>
        <v>0</v>
      </c>
    </row>
    <row r="44" spans="1:16" ht="27" x14ac:dyDescent="0.2">
      <c r="A44" s="34" t="s">
        <v>131</v>
      </c>
      <c r="B44" s="24">
        <v>6.2</v>
      </c>
      <c r="C44" s="26" t="s">
        <v>132</v>
      </c>
      <c r="D44" s="29" t="s">
        <v>37</v>
      </c>
      <c r="E44" s="28">
        <v>4147</v>
      </c>
      <c r="F44" s="27"/>
      <c r="G44" s="27"/>
      <c r="H44" s="50">
        <f t="shared" si="12"/>
        <v>0</v>
      </c>
      <c r="I44" s="50"/>
      <c r="J44" s="50"/>
      <c r="K44" s="50">
        <f t="shared" si="13"/>
        <v>0</v>
      </c>
      <c r="L44" s="50">
        <f t="shared" si="14"/>
        <v>0</v>
      </c>
      <c r="M44" s="50">
        <f t="shared" si="15"/>
        <v>0</v>
      </c>
      <c r="N44" s="50">
        <f t="shared" si="16"/>
        <v>0</v>
      </c>
      <c r="O44" s="50">
        <f t="shared" si="17"/>
        <v>0</v>
      </c>
      <c r="P44" s="50">
        <f t="shared" si="18"/>
        <v>0</v>
      </c>
    </row>
    <row r="45" spans="1:16" ht="13.5" x14ac:dyDescent="0.2">
      <c r="A45" s="34" t="s">
        <v>133</v>
      </c>
      <c r="B45" s="25" t="s">
        <v>74</v>
      </c>
      <c r="C45" s="26" t="s">
        <v>134</v>
      </c>
      <c r="D45" s="29" t="s">
        <v>53</v>
      </c>
      <c r="E45" s="28">
        <v>4377</v>
      </c>
      <c r="F45" s="27"/>
      <c r="G45" s="27"/>
      <c r="H45" s="50">
        <f>ROUND(F45*G45,2)</f>
        <v>0</v>
      </c>
      <c r="I45" s="50"/>
      <c r="J45" s="50"/>
      <c r="K45" s="50">
        <f t="shared" ref="K45" si="19">SUM(H45:J45)</f>
        <v>0</v>
      </c>
      <c r="L45" s="50">
        <f t="shared" ref="L45" si="20">ROUND(F45*E45,2)</f>
        <v>0</v>
      </c>
      <c r="M45" s="50">
        <f t="shared" ref="M45" si="21">ROUND(E45*H45,2)</f>
        <v>0</v>
      </c>
      <c r="N45" s="50">
        <f t="shared" ref="N45" si="22">ROUND(E45*I45,2)</f>
        <v>0</v>
      </c>
      <c r="O45" s="50">
        <f t="shared" ref="O45" si="23">ROUND(E45*J45,2)</f>
        <v>0</v>
      </c>
      <c r="P45" s="50">
        <f t="shared" ref="P45" si="24">SUM(M45:O45)</f>
        <v>0</v>
      </c>
    </row>
    <row r="46" spans="1:16" ht="13.5" x14ac:dyDescent="0.2">
      <c r="A46" s="58">
        <v>3</v>
      </c>
      <c r="B46" s="35"/>
      <c r="C46" s="36" t="s">
        <v>48</v>
      </c>
      <c r="D46" s="37"/>
      <c r="E46" s="37"/>
      <c r="F46" s="20"/>
      <c r="G46" s="20"/>
      <c r="H46" s="20"/>
      <c r="I46" s="20"/>
      <c r="J46" s="20"/>
      <c r="K46" s="20"/>
      <c r="L46" s="20"/>
      <c r="M46" s="20"/>
      <c r="N46" s="20"/>
      <c r="O46" s="20"/>
      <c r="P46" s="20"/>
    </row>
    <row r="47" spans="1:16" ht="13.5" x14ac:dyDescent="0.2">
      <c r="A47" s="59" t="s">
        <v>146</v>
      </c>
      <c r="B47" s="38">
        <v>4.5999999999999996</v>
      </c>
      <c r="C47" s="39" t="s">
        <v>49</v>
      </c>
      <c r="D47" s="40" t="s">
        <v>37</v>
      </c>
      <c r="E47" s="41">
        <v>970</v>
      </c>
      <c r="F47" s="27"/>
      <c r="G47" s="27"/>
      <c r="H47" s="50">
        <f t="shared" si="1"/>
        <v>0</v>
      </c>
      <c r="I47" s="50"/>
      <c r="J47" s="50"/>
      <c r="K47" s="50">
        <f t="shared" si="2"/>
        <v>0</v>
      </c>
      <c r="L47" s="50">
        <f t="shared" si="3"/>
        <v>0</v>
      </c>
      <c r="M47" s="50">
        <f t="shared" si="4"/>
        <v>0</v>
      </c>
      <c r="N47" s="50">
        <f t="shared" si="5"/>
        <v>0</v>
      </c>
      <c r="O47" s="50">
        <f t="shared" si="6"/>
        <v>0</v>
      </c>
      <c r="P47" s="50">
        <f t="shared" si="7"/>
        <v>0</v>
      </c>
    </row>
    <row r="48" spans="1:16" ht="13.5" x14ac:dyDescent="0.2">
      <c r="A48" s="58">
        <v>4</v>
      </c>
      <c r="B48" s="35"/>
      <c r="C48" s="36" t="s">
        <v>65</v>
      </c>
      <c r="D48" s="37"/>
      <c r="E48" s="37"/>
      <c r="F48" s="20"/>
      <c r="G48" s="20"/>
      <c r="H48" s="20"/>
      <c r="I48" s="20"/>
      <c r="J48" s="20"/>
      <c r="K48" s="20"/>
      <c r="L48" s="20"/>
      <c r="M48" s="20"/>
      <c r="N48" s="20"/>
      <c r="O48" s="20"/>
      <c r="P48" s="20"/>
    </row>
    <row r="49" spans="1:16" ht="27" x14ac:dyDescent="0.2">
      <c r="A49" s="59" t="s">
        <v>147</v>
      </c>
      <c r="B49" s="24" t="s">
        <v>116</v>
      </c>
      <c r="C49" s="26" t="s">
        <v>66</v>
      </c>
      <c r="D49" s="29" t="s">
        <v>37</v>
      </c>
      <c r="E49" s="41">
        <v>840</v>
      </c>
      <c r="F49" s="27"/>
      <c r="G49" s="27"/>
      <c r="H49" s="50">
        <f t="shared" si="1"/>
        <v>0</v>
      </c>
      <c r="I49" s="50"/>
      <c r="J49" s="50"/>
      <c r="K49" s="50">
        <f t="shared" si="2"/>
        <v>0</v>
      </c>
      <c r="L49" s="50">
        <f t="shared" si="3"/>
        <v>0</v>
      </c>
      <c r="M49" s="50">
        <f t="shared" si="4"/>
        <v>0</v>
      </c>
      <c r="N49" s="50">
        <f t="shared" si="5"/>
        <v>0</v>
      </c>
      <c r="O49" s="50">
        <f t="shared" si="6"/>
        <v>0</v>
      </c>
      <c r="P49" s="50">
        <f t="shared" si="7"/>
        <v>0</v>
      </c>
    </row>
    <row r="50" spans="1:16" ht="13.5" x14ac:dyDescent="0.2">
      <c r="A50" s="56">
        <v>5</v>
      </c>
      <c r="B50" s="18"/>
      <c r="C50" s="19" t="s">
        <v>50</v>
      </c>
      <c r="D50" s="20"/>
      <c r="E50" s="20"/>
      <c r="F50" s="20"/>
      <c r="G50" s="20"/>
      <c r="H50" s="20"/>
      <c r="I50" s="20"/>
      <c r="J50" s="20"/>
      <c r="K50" s="20"/>
      <c r="L50" s="20"/>
      <c r="M50" s="20"/>
      <c r="N50" s="20"/>
      <c r="O50" s="20"/>
      <c r="P50" s="20"/>
    </row>
    <row r="51" spans="1:16" ht="27" x14ac:dyDescent="0.2">
      <c r="A51" s="34" t="s">
        <v>148</v>
      </c>
      <c r="B51" s="25" t="s">
        <v>117</v>
      </c>
      <c r="C51" s="26" t="s">
        <v>51</v>
      </c>
      <c r="D51" s="29" t="s">
        <v>37</v>
      </c>
      <c r="E51" s="28">
        <v>505</v>
      </c>
      <c r="F51" s="27"/>
      <c r="G51" s="27"/>
      <c r="H51" s="50">
        <f t="shared" si="1"/>
        <v>0</v>
      </c>
      <c r="I51" s="50"/>
      <c r="J51" s="50"/>
      <c r="K51" s="50">
        <f t="shared" si="2"/>
        <v>0</v>
      </c>
      <c r="L51" s="50">
        <f t="shared" si="3"/>
        <v>0</v>
      </c>
      <c r="M51" s="50">
        <f t="shared" si="4"/>
        <v>0</v>
      </c>
      <c r="N51" s="50">
        <f t="shared" si="5"/>
        <v>0</v>
      </c>
      <c r="O51" s="50">
        <f t="shared" si="6"/>
        <v>0</v>
      </c>
      <c r="P51" s="50">
        <f t="shared" si="7"/>
        <v>0</v>
      </c>
    </row>
    <row r="52" spans="1:16" ht="27" x14ac:dyDescent="0.2">
      <c r="A52" s="34" t="s">
        <v>149</v>
      </c>
      <c r="B52" s="25" t="s">
        <v>52</v>
      </c>
      <c r="C52" s="26" t="s">
        <v>67</v>
      </c>
      <c r="D52" s="42" t="s">
        <v>53</v>
      </c>
      <c r="E52" s="28">
        <v>2045</v>
      </c>
      <c r="F52" s="27"/>
      <c r="G52" s="27"/>
      <c r="H52" s="50">
        <f t="shared" si="1"/>
        <v>0</v>
      </c>
      <c r="I52" s="50"/>
      <c r="J52" s="50"/>
      <c r="K52" s="50">
        <f t="shared" si="2"/>
        <v>0</v>
      </c>
      <c r="L52" s="50">
        <f t="shared" si="3"/>
        <v>0</v>
      </c>
      <c r="M52" s="50">
        <f t="shared" si="4"/>
        <v>0</v>
      </c>
      <c r="N52" s="50">
        <f t="shared" si="5"/>
        <v>0</v>
      </c>
      <c r="O52" s="50">
        <f t="shared" si="6"/>
        <v>0</v>
      </c>
      <c r="P52" s="50">
        <f t="shared" si="7"/>
        <v>0</v>
      </c>
    </row>
    <row r="53" spans="1:16" ht="13.5" x14ac:dyDescent="0.2">
      <c r="A53" s="34" t="s">
        <v>150</v>
      </c>
      <c r="B53" s="25" t="s">
        <v>52</v>
      </c>
      <c r="C53" s="26" t="s">
        <v>54</v>
      </c>
      <c r="D53" s="42" t="s">
        <v>53</v>
      </c>
      <c r="E53" s="28">
        <v>1410</v>
      </c>
      <c r="F53" s="27"/>
      <c r="G53" s="27"/>
      <c r="H53" s="50">
        <f t="shared" si="1"/>
        <v>0</v>
      </c>
      <c r="I53" s="50"/>
      <c r="J53" s="50"/>
      <c r="K53" s="50">
        <f t="shared" si="2"/>
        <v>0</v>
      </c>
      <c r="L53" s="50">
        <f t="shared" si="3"/>
        <v>0</v>
      </c>
      <c r="M53" s="50">
        <f t="shared" si="4"/>
        <v>0</v>
      </c>
      <c r="N53" s="50">
        <f t="shared" si="5"/>
        <v>0</v>
      </c>
      <c r="O53" s="50">
        <f t="shared" si="6"/>
        <v>0</v>
      </c>
      <c r="P53" s="50">
        <f t="shared" si="7"/>
        <v>0</v>
      </c>
    </row>
    <row r="54" spans="1:16" ht="13.5" x14ac:dyDescent="0.2">
      <c r="A54" s="34" t="s">
        <v>151</v>
      </c>
      <c r="B54" s="25" t="s">
        <v>52</v>
      </c>
      <c r="C54" s="26" t="s">
        <v>55</v>
      </c>
      <c r="D54" s="42" t="s">
        <v>53</v>
      </c>
      <c r="E54" s="28">
        <v>40</v>
      </c>
      <c r="F54" s="27"/>
      <c r="G54" s="27"/>
      <c r="H54" s="50">
        <f t="shared" si="1"/>
        <v>0</v>
      </c>
      <c r="I54" s="50"/>
      <c r="J54" s="50"/>
      <c r="K54" s="50">
        <f t="shared" si="2"/>
        <v>0</v>
      </c>
      <c r="L54" s="50">
        <f t="shared" si="3"/>
        <v>0</v>
      </c>
      <c r="M54" s="50">
        <f t="shared" si="4"/>
        <v>0</v>
      </c>
      <c r="N54" s="50">
        <f t="shared" si="5"/>
        <v>0</v>
      </c>
      <c r="O54" s="50">
        <f t="shared" si="6"/>
        <v>0</v>
      </c>
      <c r="P54" s="50">
        <f t="shared" si="7"/>
        <v>0</v>
      </c>
    </row>
    <row r="55" spans="1:16" ht="13.5" x14ac:dyDescent="0.2">
      <c r="A55" s="34" t="s">
        <v>152</v>
      </c>
      <c r="B55" s="25">
        <v>3.2</v>
      </c>
      <c r="C55" s="26" t="s">
        <v>78</v>
      </c>
      <c r="D55" s="29" t="s">
        <v>53</v>
      </c>
      <c r="E55" s="28">
        <v>571</v>
      </c>
      <c r="F55" s="27"/>
      <c r="G55" s="27"/>
      <c r="H55" s="50">
        <f t="shared" si="1"/>
        <v>0</v>
      </c>
      <c r="I55" s="50"/>
      <c r="J55" s="50"/>
      <c r="K55" s="50">
        <f t="shared" si="2"/>
        <v>0</v>
      </c>
      <c r="L55" s="50">
        <f t="shared" si="3"/>
        <v>0</v>
      </c>
      <c r="M55" s="50">
        <f t="shared" si="4"/>
        <v>0</v>
      </c>
      <c r="N55" s="50">
        <f t="shared" si="5"/>
        <v>0</v>
      </c>
      <c r="O55" s="50">
        <f t="shared" si="6"/>
        <v>0</v>
      </c>
      <c r="P55" s="50">
        <f t="shared" si="7"/>
        <v>0</v>
      </c>
    </row>
    <row r="56" spans="1:16" ht="13.5" x14ac:dyDescent="0.2">
      <c r="A56" s="34" t="s">
        <v>153</v>
      </c>
      <c r="B56" s="25">
        <v>7.6</v>
      </c>
      <c r="C56" s="26" t="s">
        <v>82</v>
      </c>
      <c r="D56" s="29" t="s">
        <v>53</v>
      </c>
      <c r="E56" s="28">
        <v>571</v>
      </c>
      <c r="F56" s="27"/>
      <c r="G56" s="27"/>
      <c r="H56" s="50">
        <f t="shared" si="1"/>
        <v>0</v>
      </c>
      <c r="I56" s="50"/>
      <c r="J56" s="50"/>
      <c r="K56" s="50">
        <f t="shared" si="2"/>
        <v>0</v>
      </c>
      <c r="L56" s="50">
        <f t="shared" si="3"/>
        <v>0</v>
      </c>
      <c r="M56" s="50">
        <f t="shared" si="4"/>
        <v>0</v>
      </c>
      <c r="N56" s="50">
        <f t="shared" si="5"/>
        <v>0</v>
      </c>
      <c r="O56" s="50">
        <f t="shared" si="6"/>
        <v>0</v>
      </c>
      <c r="P56" s="50">
        <f t="shared" si="7"/>
        <v>0</v>
      </c>
    </row>
    <row r="57" spans="1:16" ht="13.5" x14ac:dyDescent="0.2">
      <c r="A57" s="34" t="s">
        <v>154</v>
      </c>
      <c r="B57" s="25" t="s">
        <v>74</v>
      </c>
      <c r="C57" s="26" t="s">
        <v>118</v>
      </c>
      <c r="D57" s="29" t="s">
        <v>53</v>
      </c>
      <c r="E57" s="28">
        <v>28</v>
      </c>
      <c r="F57" s="27"/>
      <c r="G57" s="27"/>
      <c r="H57" s="50">
        <f t="shared" si="1"/>
        <v>0</v>
      </c>
      <c r="I57" s="50"/>
      <c r="J57" s="50"/>
      <c r="K57" s="50">
        <f t="shared" si="2"/>
        <v>0</v>
      </c>
      <c r="L57" s="50">
        <f t="shared" si="3"/>
        <v>0</v>
      </c>
      <c r="M57" s="50">
        <f t="shared" si="4"/>
        <v>0</v>
      </c>
      <c r="N57" s="50">
        <f t="shared" si="5"/>
        <v>0</v>
      </c>
      <c r="O57" s="50">
        <f t="shared" si="6"/>
        <v>0</v>
      </c>
      <c r="P57" s="50">
        <f t="shared" si="7"/>
        <v>0</v>
      </c>
    </row>
    <row r="58" spans="1:16" ht="13.5" x14ac:dyDescent="0.2">
      <c r="A58" s="34" t="s">
        <v>155</v>
      </c>
      <c r="B58" s="25">
        <v>7.6</v>
      </c>
      <c r="C58" s="26" t="s">
        <v>119</v>
      </c>
      <c r="D58" s="29" t="s">
        <v>53</v>
      </c>
      <c r="E58" s="28">
        <v>23</v>
      </c>
      <c r="F58" s="27"/>
      <c r="G58" s="27"/>
      <c r="H58" s="50">
        <f t="shared" si="1"/>
        <v>0</v>
      </c>
      <c r="I58" s="50"/>
      <c r="J58" s="50"/>
      <c r="K58" s="50">
        <f t="shared" si="2"/>
        <v>0</v>
      </c>
      <c r="L58" s="50">
        <f t="shared" si="3"/>
        <v>0</v>
      </c>
      <c r="M58" s="50">
        <f t="shared" si="4"/>
        <v>0</v>
      </c>
      <c r="N58" s="50">
        <f t="shared" si="5"/>
        <v>0</v>
      </c>
      <c r="O58" s="50">
        <f t="shared" si="6"/>
        <v>0</v>
      </c>
      <c r="P58" s="50">
        <f t="shared" si="7"/>
        <v>0</v>
      </c>
    </row>
    <row r="59" spans="1:16" ht="13.5" x14ac:dyDescent="0.2">
      <c r="A59" s="56">
        <v>6</v>
      </c>
      <c r="B59" s="18"/>
      <c r="C59" s="19" t="s">
        <v>56</v>
      </c>
      <c r="D59" s="20"/>
      <c r="E59" s="20"/>
      <c r="F59" s="20"/>
      <c r="G59" s="20"/>
      <c r="H59" s="20"/>
      <c r="I59" s="20"/>
      <c r="J59" s="20"/>
      <c r="K59" s="20"/>
      <c r="L59" s="20"/>
      <c r="M59" s="20"/>
      <c r="N59" s="20"/>
      <c r="O59" s="20"/>
      <c r="P59" s="20"/>
    </row>
    <row r="60" spans="1:16" ht="13.5" x14ac:dyDescent="0.2">
      <c r="A60" s="34" t="s">
        <v>156</v>
      </c>
      <c r="B60" s="24" t="s">
        <v>57</v>
      </c>
      <c r="C60" s="26" t="s">
        <v>58</v>
      </c>
      <c r="D60" s="29" t="s">
        <v>59</v>
      </c>
      <c r="E60" s="28">
        <v>44</v>
      </c>
      <c r="F60" s="27"/>
      <c r="G60" s="27"/>
      <c r="H60" s="50">
        <f t="shared" si="1"/>
        <v>0</v>
      </c>
      <c r="I60" s="50"/>
      <c r="J60" s="50"/>
      <c r="K60" s="50">
        <f t="shared" si="2"/>
        <v>0</v>
      </c>
      <c r="L60" s="50">
        <f t="shared" si="3"/>
        <v>0</v>
      </c>
      <c r="M60" s="50">
        <f t="shared" si="4"/>
        <v>0</v>
      </c>
      <c r="N60" s="50">
        <f t="shared" si="5"/>
        <v>0</v>
      </c>
      <c r="O60" s="50">
        <f t="shared" si="6"/>
        <v>0</v>
      </c>
      <c r="P60" s="50">
        <f t="shared" si="7"/>
        <v>0</v>
      </c>
    </row>
    <row r="61" spans="1:16" ht="13.5" x14ac:dyDescent="0.2">
      <c r="A61" s="34" t="s">
        <v>157</v>
      </c>
      <c r="B61" s="24" t="s">
        <v>57</v>
      </c>
      <c r="C61" s="26" t="s">
        <v>60</v>
      </c>
      <c r="D61" s="29" t="s">
        <v>59</v>
      </c>
      <c r="E61" s="28">
        <v>42</v>
      </c>
      <c r="F61" s="27"/>
      <c r="G61" s="27"/>
      <c r="H61" s="50">
        <f t="shared" si="1"/>
        <v>0</v>
      </c>
      <c r="I61" s="50"/>
      <c r="J61" s="50"/>
      <c r="K61" s="50">
        <f t="shared" si="2"/>
        <v>0</v>
      </c>
      <c r="L61" s="50">
        <f t="shared" si="3"/>
        <v>0</v>
      </c>
      <c r="M61" s="50">
        <f t="shared" si="4"/>
        <v>0</v>
      </c>
      <c r="N61" s="50">
        <f t="shared" si="5"/>
        <v>0</v>
      </c>
      <c r="O61" s="50">
        <f t="shared" si="6"/>
        <v>0</v>
      </c>
      <c r="P61" s="50">
        <f t="shared" si="7"/>
        <v>0</v>
      </c>
    </row>
    <row r="62" spans="1:16" ht="13.5" x14ac:dyDescent="0.2">
      <c r="A62" s="34" t="s">
        <v>158</v>
      </c>
      <c r="B62" s="24" t="s">
        <v>57</v>
      </c>
      <c r="C62" s="26" t="s">
        <v>61</v>
      </c>
      <c r="D62" s="29" t="s">
        <v>59</v>
      </c>
      <c r="E62" s="28">
        <v>3</v>
      </c>
      <c r="F62" s="27"/>
      <c r="G62" s="27"/>
      <c r="H62" s="50">
        <f t="shared" si="1"/>
        <v>0</v>
      </c>
      <c r="I62" s="50"/>
      <c r="J62" s="50"/>
      <c r="K62" s="50">
        <f t="shared" si="2"/>
        <v>0</v>
      </c>
      <c r="L62" s="50">
        <f t="shared" si="3"/>
        <v>0</v>
      </c>
      <c r="M62" s="50">
        <f t="shared" si="4"/>
        <v>0</v>
      </c>
      <c r="N62" s="50">
        <f t="shared" si="5"/>
        <v>0</v>
      </c>
      <c r="O62" s="50">
        <f t="shared" si="6"/>
        <v>0</v>
      </c>
      <c r="P62" s="50">
        <f t="shared" si="7"/>
        <v>0</v>
      </c>
    </row>
    <row r="63" spans="1:16" ht="13.5" x14ac:dyDescent="0.2">
      <c r="A63" s="34" t="s">
        <v>159</v>
      </c>
      <c r="B63" s="24" t="s">
        <v>57</v>
      </c>
      <c r="C63" s="26" t="s">
        <v>86</v>
      </c>
      <c r="D63" s="29" t="s">
        <v>59</v>
      </c>
      <c r="E63" s="28">
        <v>27</v>
      </c>
      <c r="F63" s="27"/>
      <c r="G63" s="27"/>
      <c r="H63" s="50">
        <f t="shared" si="1"/>
        <v>0</v>
      </c>
      <c r="I63" s="50"/>
      <c r="J63" s="50"/>
      <c r="K63" s="50">
        <f t="shared" si="2"/>
        <v>0</v>
      </c>
      <c r="L63" s="50">
        <f t="shared" si="3"/>
        <v>0</v>
      </c>
      <c r="M63" s="50">
        <f t="shared" si="4"/>
        <v>0</v>
      </c>
      <c r="N63" s="50">
        <f t="shared" si="5"/>
        <v>0</v>
      </c>
      <c r="O63" s="50">
        <f t="shared" si="6"/>
        <v>0</v>
      </c>
      <c r="P63" s="50">
        <f t="shared" si="7"/>
        <v>0</v>
      </c>
    </row>
    <row r="64" spans="1:16" ht="13.5" x14ac:dyDescent="0.2">
      <c r="A64" s="34" t="s">
        <v>160</v>
      </c>
      <c r="B64" s="24" t="s">
        <v>57</v>
      </c>
      <c r="C64" s="26" t="s">
        <v>120</v>
      </c>
      <c r="D64" s="29" t="s">
        <v>59</v>
      </c>
      <c r="E64" s="28">
        <v>1</v>
      </c>
      <c r="F64" s="27"/>
      <c r="G64" s="27"/>
      <c r="H64" s="50">
        <f t="shared" ref="H64" si="25">ROUND(F64*G64,2)</f>
        <v>0</v>
      </c>
      <c r="I64" s="50"/>
      <c r="J64" s="50"/>
      <c r="K64" s="50">
        <f t="shared" ref="K64:K65" si="26">SUM(H64:J64)</f>
        <v>0</v>
      </c>
      <c r="L64" s="50">
        <f t="shared" ref="L64:L65" si="27">ROUND(F64*E64,2)</f>
        <v>0</v>
      </c>
      <c r="M64" s="50">
        <f t="shared" ref="M64:M65" si="28">ROUND(E64*H64,2)</f>
        <v>0</v>
      </c>
      <c r="N64" s="50">
        <f t="shared" ref="N64:N65" si="29">ROUND(E64*I64,2)</f>
        <v>0</v>
      </c>
      <c r="O64" s="50">
        <f t="shared" ref="O64:O65" si="30">ROUND(E64*J64,2)</f>
        <v>0</v>
      </c>
      <c r="P64" s="50">
        <f t="shared" ref="P64:P65" si="31">SUM(M64:O64)</f>
        <v>0</v>
      </c>
    </row>
    <row r="65" spans="1:16" ht="13.5" x14ac:dyDescent="0.2">
      <c r="A65" s="34" t="s">
        <v>161</v>
      </c>
      <c r="B65" s="24" t="s">
        <v>74</v>
      </c>
      <c r="C65" s="26" t="s">
        <v>121</v>
      </c>
      <c r="D65" s="29" t="s">
        <v>37</v>
      </c>
      <c r="E65" s="28">
        <v>11</v>
      </c>
      <c r="F65" s="27"/>
      <c r="G65" s="27"/>
      <c r="H65" s="50">
        <f>ROUND(F65*G65,2)</f>
        <v>0</v>
      </c>
      <c r="I65" s="50"/>
      <c r="J65" s="50"/>
      <c r="K65" s="50">
        <f t="shared" si="26"/>
        <v>0</v>
      </c>
      <c r="L65" s="50">
        <f t="shared" si="27"/>
        <v>0</v>
      </c>
      <c r="M65" s="50">
        <f t="shared" si="28"/>
        <v>0</v>
      </c>
      <c r="N65" s="50">
        <f t="shared" si="29"/>
        <v>0</v>
      </c>
      <c r="O65" s="50">
        <f t="shared" si="30"/>
        <v>0</v>
      </c>
      <c r="P65" s="50">
        <f t="shared" si="31"/>
        <v>0</v>
      </c>
    </row>
    <row r="66" spans="1:16" x14ac:dyDescent="0.2">
      <c r="A66" s="60" t="s">
        <v>23</v>
      </c>
      <c r="B66" s="61"/>
      <c r="C66" s="61"/>
      <c r="D66" s="61"/>
      <c r="E66" s="61"/>
      <c r="F66" s="61"/>
      <c r="G66" s="61"/>
      <c r="H66" s="61"/>
      <c r="I66" s="61"/>
      <c r="J66" s="61"/>
      <c r="K66" s="61"/>
      <c r="L66" s="61"/>
      <c r="M66" s="61"/>
      <c r="N66" s="61"/>
      <c r="O66" s="62"/>
      <c r="P66" s="51">
        <f>SUM(P13:P65)</f>
        <v>0</v>
      </c>
    </row>
    <row r="67" spans="1:16" x14ac:dyDescent="0.2">
      <c r="A67" s="60" t="s">
        <v>24</v>
      </c>
      <c r="B67" s="61"/>
      <c r="C67" s="61"/>
      <c r="D67" s="61"/>
      <c r="E67" s="61"/>
      <c r="F67" s="61"/>
      <c r="G67" s="61"/>
      <c r="H67" s="61"/>
      <c r="I67" s="61"/>
      <c r="J67" s="61"/>
      <c r="K67" s="61"/>
      <c r="L67" s="61"/>
      <c r="M67" s="61"/>
      <c r="N67" s="61"/>
      <c r="O67" s="62"/>
      <c r="P67" s="51">
        <f>ROUND(P66*3%,2)</f>
        <v>0</v>
      </c>
    </row>
    <row r="68" spans="1:16" x14ac:dyDescent="0.2">
      <c r="A68" s="63" t="s">
        <v>25</v>
      </c>
      <c r="B68" s="64"/>
      <c r="C68" s="64"/>
      <c r="D68" s="64"/>
      <c r="E68" s="64"/>
      <c r="F68" s="64"/>
      <c r="G68" s="64"/>
      <c r="H68" s="64"/>
      <c r="I68" s="64"/>
      <c r="J68" s="64"/>
      <c r="K68" s="64"/>
      <c r="L68" s="64"/>
      <c r="M68" s="64"/>
      <c r="N68" s="64"/>
      <c r="O68" s="65"/>
      <c r="P68" s="48"/>
    </row>
    <row r="69" spans="1:16" x14ac:dyDescent="0.2">
      <c r="A69" s="60" t="s">
        <v>26</v>
      </c>
      <c r="B69" s="61"/>
      <c r="C69" s="61"/>
      <c r="D69" s="61"/>
      <c r="E69" s="61"/>
      <c r="F69" s="61"/>
      <c r="G69" s="61"/>
      <c r="H69" s="61"/>
      <c r="I69" s="61"/>
      <c r="J69" s="61"/>
      <c r="K69" s="61"/>
      <c r="L69" s="61"/>
      <c r="M69" s="61"/>
      <c r="N69" s="61"/>
      <c r="O69" s="62"/>
      <c r="P69" s="51">
        <f>ROUND(P66*3%,2)</f>
        <v>0</v>
      </c>
    </row>
    <row r="70" spans="1:16" ht="15" x14ac:dyDescent="0.25">
      <c r="A70" s="66" t="s">
        <v>27</v>
      </c>
      <c r="B70" s="67"/>
      <c r="C70" s="67"/>
      <c r="D70" s="67"/>
      <c r="E70" s="67"/>
      <c r="F70" s="67"/>
      <c r="G70" s="67"/>
      <c r="H70" s="67"/>
      <c r="I70" s="67"/>
      <c r="J70" s="67"/>
      <c r="K70" s="67"/>
      <c r="L70" s="67"/>
      <c r="M70" s="67"/>
      <c r="N70" s="67"/>
      <c r="O70" s="68"/>
      <c r="P70" s="52">
        <f>P69+P67+P66</f>
        <v>0</v>
      </c>
    </row>
    <row r="71" spans="1:16" x14ac:dyDescent="0.2">
      <c r="A71" s="66" t="s">
        <v>83</v>
      </c>
      <c r="B71" s="67"/>
      <c r="C71" s="67"/>
      <c r="D71" s="67"/>
      <c r="E71" s="67"/>
      <c r="F71" s="67"/>
      <c r="G71" s="67"/>
      <c r="H71" s="67"/>
      <c r="I71" s="67"/>
      <c r="J71" s="67"/>
      <c r="K71" s="67"/>
      <c r="L71" s="67"/>
      <c r="M71" s="67"/>
      <c r="N71" s="67"/>
      <c r="O71" s="68"/>
      <c r="P71" s="51">
        <f>ROUND(P70*21%,2)</f>
        <v>0</v>
      </c>
    </row>
    <row r="72" spans="1:16" ht="15" x14ac:dyDescent="0.25">
      <c r="A72" s="69" t="s">
        <v>28</v>
      </c>
      <c r="B72" s="70"/>
      <c r="C72" s="70"/>
      <c r="D72" s="70"/>
      <c r="E72" s="70"/>
      <c r="F72" s="70"/>
      <c r="G72" s="70"/>
      <c r="H72" s="70"/>
      <c r="I72" s="70"/>
      <c r="J72" s="70"/>
      <c r="K72" s="70"/>
      <c r="L72" s="70"/>
      <c r="M72" s="70"/>
      <c r="N72" s="70"/>
      <c r="O72" s="71"/>
      <c r="P72" s="52">
        <f>P70+P71</f>
        <v>0</v>
      </c>
    </row>
    <row r="73" spans="1:16" ht="13.5" x14ac:dyDescent="0.25">
      <c r="A73" s="53"/>
      <c r="B73" s="53"/>
      <c r="C73" s="43"/>
      <c r="D73" s="53"/>
      <c r="E73" s="53"/>
      <c r="F73" s="53"/>
      <c r="G73" s="53"/>
    </row>
    <row r="74" spans="1:16" ht="12.75" customHeight="1" x14ac:dyDescent="0.25">
      <c r="C74" s="43"/>
      <c r="D74" s="43"/>
      <c r="E74" s="72"/>
      <c r="F74" s="72"/>
      <c r="G74" s="54"/>
    </row>
    <row r="75" spans="1:16" ht="13.5" x14ac:dyDescent="0.25">
      <c r="A75" s="44" t="s">
        <v>29</v>
      </c>
      <c r="B75" s="44"/>
      <c r="C75" s="43"/>
      <c r="D75" s="43"/>
      <c r="E75" s="43"/>
      <c r="F75" s="43"/>
      <c r="G75" s="43"/>
    </row>
    <row r="76" spans="1:16" ht="39.75" customHeight="1" x14ac:dyDescent="0.2">
      <c r="A76" s="45">
        <v>1</v>
      </c>
      <c r="B76" s="46"/>
      <c r="C76" s="9" t="s">
        <v>70</v>
      </c>
      <c r="D76" s="8"/>
      <c r="E76" s="8"/>
      <c r="F76" s="8"/>
      <c r="G76" s="7"/>
    </row>
    <row r="77" spans="1:16" ht="13.5" x14ac:dyDescent="0.2">
      <c r="A77" s="45">
        <v>2</v>
      </c>
      <c r="B77" s="46"/>
      <c r="C77" s="9" t="s">
        <v>122</v>
      </c>
      <c r="D77" s="8"/>
      <c r="E77" s="8"/>
      <c r="F77" s="8"/>
      <c r="G77" s="7"/>
    </row>
    <row r="78" spans="1:16" ht="40.5" customHeight="1" x14ac:dyDescent="0.2">
      <c r="A78" s="45">
        <v>3</v>
      </c>
      <c r="B78" s="46"/>
      <c r="C78" s="9" t="s">
        <v>30</v>
      </c>
      <c r="D78" s="8"/>
      <c r="E78" s="8"/>
      <c r="F78" s="8"/>
      <c r="G78" s="7"/>
    </row>
    <row r="79" spans="1:16" ht="13.5" customHeight="1" x14ac:dyDescent="0.2">
      <c r="A79" s="45">
        <v>4</v>
      </c>
      <c r="B79" s="46"/>
      <c r="C79" s="9" t="s">
        <v>31</v>
      </c>
      <c r="D79" s="8"/>
      <c r="E79" s="8"/>
      <c r="F79" s="8"/>
      <c r="G79" s="7"/>
    </row>
    <row r="80" spans="1:16" ht="13.5" customHeight="1" x14ac:dyDescent="0.2">
      <c r="A80" s="45">
        <v>5</v>
      </c>
      <c r="B80" s="46"/>
      <c r="C80" s="9" t="s">
        <v>32</v>
      </c>
      <c r="D80" s="8"/>
      <c r="E80" s="8"/>
      <c r="F80" s="8"/>
      <c r="G80" s="7"/>
    </row>
    <row r="81" spans="1:7" ht="26.25" customHeight="1" x14ac:dyDescent="0.2">
      <c r="A81" s="45">
        <v>6</v>
      </c>
      <c r="B81" s="46"/>
      <c r="C81" s="9" t="s">
        <v>71</v>
      </c>
      <c r="D81" s="8"/>
      <c r="E81" s="8"/>
      <c r="F81" s="8"/>
      <c r="G81" s="7"/>
    </row>
    <row r="82" spans="1:7" ht="26.25" customHeight="1" x14ac:dyDescent="0.2">
      <c r="A82" s="45">
        <v>7</v>
      </c>
      <c r="B82" s="46"/>
      <c r="C82" s="9" t="s">
        <v>33</v>
      </c>
      <c r="D82" s="8"/>
      <c r="E82" s="8"/>
      <c r="F82" s="8"/>
      <c r="G82" s="7"/>
    </row>
    <row r="83" spans="1:7" ht="26.25" customHeight="1" x14ac:dyDescent="0.2">
      <c r="A83" s="45">
        <v>8</v>
      </c>
      <c r="B83" s="46"/>
      <c r="C83" s="9" t="s">
        <v>123</v>
      </c>
      <c r="D83" s="8"/>
      <c r="E83" s="8"/>
      <c r="F83" s="8"/>
      <c r="G83" s="7"/>
    </row>
  </sheetData>
  <mergeCells count="31">
    <mergeCell ref="A1:P1"/>
    <mergeCell ref="C79:G79"/>
    <mergeCell ref="C80:G80"/>
    <mergeCell ref="C83:G83"/>
    <mergeCell ref="C76:G76"/>
    <mergeCell ref="C78:G78"/>
    <mergeCell ref="B5:P5"/>
    <mergeCell ref="B6:P6"/>
    <mergeCell ref="B7:P7"/>
    <mergeCell ref="B8:P8"/>
    <mergeCell ref="A9:A10"/>
    <mergeCell ref="B9:B10"/>
    <mergeCell ref="C9:C10"/>
    <mergeCell ref="D9:D10"/>
    <mergeCell ref="E9:E10"/>
    <mergeCell ref="A2:P2"/>
    <mergeCell ref="B3:P3"/>
    <mergeCell ref="B4:P4"/>
    <mergeCell ref="C81:G81"/>
    <mergeCell ref="C82:G82"/>
    <mergeCell ref="F9:K9"/>
    <mergeCell ref="L9:P9"/>
    <mergeCell ref="C77:G77"/>
    <mergeCell ref="A66:O66"/>
    <mergeCell ref="A67:O67"/>
    <mergeCell ref="A68:O68"/>
    <mergeCell ref="A69:O69"/>
    <mergeCell ref="A70:O70"/>
    <mergeCell ref="A71:O71"/>
    <mergeCell ref="A72:O72"/>
    <mergeCell ref="E74:F74"/>
  </mergeCells>
  <dataValidations count="1">
    <dataValidation type="list" allowBlank="1" showInputMessage="1" showErrorMessage="1" sqref="D15:D19 D22:D24 D27:D30 D39 D41 D43:D44 D46:D49 D51 D60:D65" xr:uid="{00000000-0002-0000-0000-000000000000}">
      <formula1>#REF!</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EAF69CFE3502E4499814BDDC03D1C536" ma:contentTypeVersion="12" ma:contentTypeDescription="Izveidot jaunu dokumentu." ma:contentTypeScope="" ma:versionID="1e8f5b1584aa4807b9bfe187cc3f7484">
  <xsd:schema xmlns:xsd="http://www.w3.org/2001/XMLSchema" xmlns:xs="http://www.w3.org/2001/XMLSchema" xmlns:p="http://schemas.microsoft.com/office/2006/metadata/properties" xmlns:ns2="7fc1db19-8174-4f49-be39-820c9b974cf1" xmlns:ns3="33a73188-7ef7-4602-9b3e-d01317578f7c" targetNamespace="http://schemas.microsoft.com/office/2006/metadata/properties" ma:root="true" ma:fieldsID="f103e2ad31af5b2931ddecf80f03bc11" ns2:_="" ns3:_="">
    <xsd:import namespace="7fc1db19-8174-4f49-be39-820c9b974cf1"/>
    <xsd:import namespace="33a73188-7ef7-4602-9b3e-d01317578f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c1db19-8174-4f49-be39-820c9b974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a73188-7ef7-4602-9b3e-d01317578f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0859aa-7774-4ed4-b167-47ac61e360af}" ma:internalName="TaxCatchAll" ma:showField="CatchAllData" ma:web="33a73188-7ef7-4602-9b3e-d01317578f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fc1db19-8174-4f49-be39-820c9b974cf1">
      <Terms xmlns="http://schemas.microsoft.com/office/infopath/2007/PartnerControls"/>
    </lcf76f155ced4ddcb4097134ff3c332f>
    <TaxCatchAll xmlns="33a73188-7ef7-4602-9b3e-d01317578f7c" xsi:nil="true"/>
  </documentManagement>
</p:properties>
</file>

<file path=customXml/itemProps1.xml><?xml version="1.0" encoding="utf-8"?>
<ds:datastoreItem xmlns:ds="http://schemas.openxmlformats.org/officeDocument/2006/customXml" ds:itemID="{9D542AAB-AB23-46B4-B1B2-739A12562D6B}"/>
</file>

<file path=customXml/itemProps2.xml><?xml version="1.0" encoding="utf-8"?>
<ds:datastoreItem xmlns:ds="http://schemas.openxmlformats.org/officeDocument/2006/customXml" ds:itemID="{8458866B-DBE2-434E-8346-6AE2C80BF43B}"/>
</file>

<file path=customXml/itemProps3.xml><?xml version="1.0" encoding="utf-8"?>
<ds:datastoreItem xmlns:ds="http://schemas.openxmlformats.org/officeDocument/2006/customXml" ds:itemID="{F4F12AB7-8438-4253-B3C8-6FA43B241B31}"/>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 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Kristīne Adamane</dc:creator>
  <cp:keywords/>
  <dc:description/>
  <cp:lastModifiedBy>Kristīne Adamane</cp:lastModifiedBy>
  <dcterms:created xsi:type="dcterms:W3CDTF">2015-06-05T18:19:34Z</dcterms:created>
  <dcterms:modified xsi:type="dcterms:W3CDTF">2026-07-14T05:28:11Z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0x010100EAF69CFE3502E4499814BDDC03D1C536</vt:lpwstr>
  </property>
</Properties>
</file>